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DieseArbeitsmappe"/>
  <mc:AlternateContent xmlns:mc="http://schemas.openxmlformats.org/markup-compatibility/2006">
    <mc:Choice Requires="x15">
      <x15ac:absPath xmlns:x15ac="http://schemas.microsoft.com/office/spreadsheetml/2010/11/ac" url="D:\Benutzer\keppler\Documents\BGB\"/>
    </mc:Choice>
  </mc:AlternateContent>
  <xr:revisionPtr revIDLastSave="0" documentId="13_ncr:1_{DF031760-8AB8-4DE9-9714-AB00116C2F11}" xr6:coauthVersionLast="47" xr6:coauthVersionMax="47" xr10:uidLastSave="{00000000-0000-0000-0000-000000000000}"/>
  <bookViews>
    <workbookView xWindow="-120" yWindow="-16320" windowWidth="29040" windowHeight="15720" xr2:uid="{00000000-000D-0000-FFFF-FFFF00000000}"/>
  </bookViews>
  <sheets>
    <sheet name="Anleitung" sheetId="11" r:id="rId1"/>
    <sheet name="Tab. 1 Kosten Verluste LH" sheetId="7" r:id="rId2"/>
    <sheet name="Tab. 2 Kosten Zaunbau" sheetId="9" r:id="rId3"/>
    <sheet name="Tab. 3 Kosten Herdenschutz" sheetId="10" r:id="rId4"/>
  </sheets>
  <definedNames>
    <definedName name="_xlnm.Print_Area" localSheetId="1">'Tab. 1 Kosten Verluste LH'!$A$1:$L$26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6" i="10" l="1"/>
  <c r="E16" i="9"/>
  <c r="E15" i="9"/>
  <c r="C8" i="7"/>
  <c r="C9" i="7"/>
  <c r="C17" i="7" s="1"/>
  <c r="G21" i="10" l="1"/>
  <c r="G27" i="10"/>
  <c r="G26" i="10"/>
  <c r="G20" i="10"/>
  <c r="G19" i="10"/>
  <c r="G18" i="10"/>
  <c r="E10" i="10"/>
  <c r="E11" i="10" s="1"/>
  <c r="G22" i="10" s="1"/>
  <c r="E10" i="9"/>
  <c r="E11" i="9" s="1"/>
  <c r="G28" i="10" l="1"/>
  <c r="D34" i="10" s="1"/>
  <c r="D32" i="10"/>
  <c r="G23" i="10"/>
  <c r="D33" i="10" l="1"/>
  <c r="D35" i="10" s="1"/>
  <c r="D12" i="7" l="1"/>
  <c r="C13" i="7" s="1"/>
  <c r="C18" i="7" s="1"/>
  <c r="C19" i="7" s="1"/>
  <c r="C21" i="7" l="1"/>
  <c r="E13" i="9" l="1"/>
  <c r="E17" i="9" s="1"/>
  <c r="E18" i="9" s="1"/>
  <c r="C25" i="7"/>
</calcChain>
</file>

<file path=xl/sharedStrings.xml><?xml version="1.0" encoding="utf-8"?>
<sst xmlns="http://schemas.openxmlformats.org/spreadsheetml/2006/main" count="156" uniqueCount="130">
  <si>
    <t>Getreide</t>
  </si>
  <si>
    <t>Monate</t>
  </si>
  <si>
    <t>Eier</t>
  </si>
  <si>
    <t>Preis [€/dt]</t>
  </si>
  <si>
    <t>Anteil</t>
  </si>
  <si>
    <t>g/Tier*Tag</t>
  </si>
  <si>
    <t>Futterkosten</t>
  </si>
  <si>
    <t>durchschnittlicher Futterpreis</t>
  </si>
  <si>
    <t>Stück</t>
  </si>
  <si>
    <t>Verlust je Ei</t>
  </si>
  <si>
    <t>Verlust je Henne</t>
  </si>
  <si>
    <t>Amortisation von Herdenschutzmaßnahmen</t>
  </si>
  <si>
    <t>jährlich</t>
  </si>
  <si>
    <t>Legehennen</t>
  </si>
  <si>
    <t>Position</t>
  </si>
  <si>
    <t>Beschreibung</t>
  </si>
  <si>
    <t>€/Einheit</t>
  </si>
  <si>
    <t>Tierzukauf</t>
  </si>
  <si>
    <t>Tierarzt</t>
  </si>
  <si>
    <t xml:space="preserve">Materialkosten Zaun je lfd. Meter </t>
  </si>
  <si>
    <t>Montagekosten Zaun je lfd. Meter</t>
  </si>
  <si>
    <t>Zaunlänge [m]</t>
  </si>
  <si>
    <t>Tierplätze</t>
  </si>
  <si>
    <t>Gesamtkosten Zaunbau</t>
  </si>
  <si>
    <t>Kosten Zaunbau je Tierplatz</t>
  </si>
  <si>
    <t>Arbeitslohn je Akh Tierbetreuung</t>
  </si>
  <si>
    <t>Aufwand für Arbeit</t>
  </si>
  <si>
    <t>Kosten [€]</t>
  </si>
  <si>
    <t>sonstige bauliche Einrichtungen</t>
  </si>
  <si>
    <t>Summe Lohnkosten</t>
  </si>
  <si>
    <t>Anzahl Tiere</t>
  </si>
  <si>
    <t>€/Tier</t>
  </si>
  <si>
    <t>Stall mit Einrichtung</t>
  </si>
  <si>
    <t>Opportunitätskosten</t>
  </si>
  <si>
    <t>übernommen aus Tab. 1</t>
  </si>
  <si>
    <t>Durchgang</t>
  </si>
  <si>
    <t>Arbeitskosten pro Jahr</t>
  </si>
  <si>
    <t>Arbeitsstunden pro Jahr</t>
  </si>
  <si>
    <t>Summe der variablen Kosten pro Jahr</t>
  </si>
  <si>
    <t>Summe der fixen Kosten pro Jahr</t>
  </si>
  <si>
    <t>Summe variable Kosten pro Jahr (ohne Arbeit)</t>
  </si>
  <si>
    <t>Summe fixe Kosten pro Jahr</t>
  </si>
  <si>
    <t>Summe Gesamtkosten pro Jahr</t>
  </si>
  <si>
    <t>Erläuterungen</t>
  </si>
  <si>
    <t>Einstallung bis Einstallung inkl. Serviceperiode</t>
  </si>
  <si>
    <t>Berechnet aus Anteilen in % und den Preisen in €/dt</t>
  </si>
  <si>
    <t>Alleinfutter oder Ergänzungsfutter</t>
  </si>
  <si>
    <t>tägliche Arbeitszeit [Std/Tag]</t>
  </si>
  <si>
    <t>weitere Arbeitszeit [Std/Jahr]</t>
  </si>
  <si>
    <t>ökonomisch wichtige Größe, deshalb möglichst genau abschätzen</t>
  </si>
  <si>
    <t>Einheiten können Ballen, Säcke oder Gewichtseinheiten sein</t>
  </si>
  <si>
    <t>€/Jahr</t>
  </si>
  <si>
    <t>vsl. Nutzungs- dauer [Jahren]</t>
  </si>
  <si>
    <t>jährliche Tierarztkosten je Tier</t>
  </si>
  <si>
    <t>Einheiten/Jahr</t>
  </si>
  <si>
    <t>z.B. Schutz am Hühnerstall vor Eindringen oder Schälschutz der Gehölze im Grünauslauf</t>
  </si>
  <si>
    <t>Tab. A: Aufwand für Arbeit</t>
  </si>
  <si>
    <t>Tab. B: Variable Kosten</t>
  </si>
  <si>
    <t>Tab. C: Fixkosten</t>
  </si>
  <si>
    <t>Tab. D: Zusammenfassung</t>
  </si>
  <si>
    <t>stark abhängig vom jeweiligen Zaun, deshalb unbedingt Angebote einholen</t>
  </si>
  <si>
    <t>über Luftbild häufig einfach zu ermitteln</t>
  </si>
  <si>
    <t>unbedingt anpassen, um auch die Amortisation berechnen zu können</t>
  </si>
  <si>
    <t>Durchgang (DG)</t>
  </si>
  <si>
    <t xml:space="preserve">Ø vermarktungsfähige Eier je Henne und DG </t>
  </si>
  <si>
    <t>Eigenkosten oder Beschaffung ab Hof</t>
  </si>
  <si>
    <t>Ø täglicher Futterverbrauch pro Henne</t>
  </si>
  <si>
    <t>entgangene Eier bei Verlust nach 50% des DG</t>
  </si>
  <si>
    <t xml:space="preserve">Preis an Endkunden minus Arbeitszeit für die Verpackung </t>
  </si>
  <si>
    <t xml:space="preserve">Verkaufspreis Ei minus Futterkosten </t>
  </si>
  <si>
    <t>Kosten Herdenschutzmaßnahme aus Tabelle 3</t>
  </si>
  <si>
    <t>Legeleistung</t>
  </si>
  <si>
    <t>Futterkosten pro Ei</t>
  </si>
  <si>
    <t xml:space="preserve">% jährlich einzusparende Beutegreiferverluste </t>
  </si>
  <si>
    <t>zwei Positionen für unterschiedliche Futter in unterschiedlichen Einheiten</t>
  </si>
  <si>
    <t>Ø vermarktungsfähige Eier je Henne und Jahr</t>
  </si>
  <si>
    <t>weil angenommen wird, dass das Tier bis zur Hälfte seiner Lebenszeit produktiv war</t>
  </si>
  <si>
    <t xml:space="preserve">nur Landbeutegreifer </t>
  </si>
  <si>
    <t>Annahme: jedes Jahr die gleiche Anzahl Beutegreiferverluste</t>
  </si>
  <si>
    <t>Weidezaungerät, Umbauten, Anschlüsse, stark abhängig vom jeweiligen Zaun</t>
  </si>
  <si>
    <t>berechnet aus Arbeitslohn und jährlichen Arbeitsstunden</t>
  </si>
  <si>
    <t>bei eigener Aufzucht und Ausbildung der Herdenschutztiere Kosten berücksichtigen</t>
  </si>
  <si>
    <t>Futter 1</t>
  </si>
  <si>
    <t>Futter 2</t>
  </si>
  <si>
    <t>Übertrag der Arbeitskosten aus Tab A oben</t>
  </si>
  <si>
    <t xml:space="preserve">In diesem Exceltool finden Sie drei Kalkulationstabellen: </t>
  </si>
  <si>
    <t>Impressum</t>
  </si>
  <si>
    <t>Dr. Christiane Keppler, Landesbetrieb Landwirtschaft Hessen</t>
  </si>
  <si>
    <t>Inga Garrelfs, Landesbetrieb Landwirtschaft Hessen</t>
  </si>
  <si>
    <t>Steffen Joost-Meyer zu Bakum, Bioland Beratung GmbH</t>
  </si>
  <si>
    <t>Stand: 12/2024</t>
  </si>
  <si>
    <t>Tabelle 1: Kostenkalkulation des Verlustes einer Legehenne durch Beutegreifer</t>
  </si>
  <si>
    <r>
      <rPr>
        <b/>
        <sz val="14"/>
        <color theme="1"/>
        <rFont val="Calibri"/>
        <family val="2"/>
        <scheme val="minor"/>
      </rPr>
      <t>Tabelle 1:</t>
    </r>
    <r>
      <rPr>
        <sz val="14"/>
        <color theme="1"/>
        <rFont val="Calibri"/>
        <family val="2"/>
        <scheme val="minor"/>
      </rPr>
      <t xml:space="preserve"> Kostenkalkulation des Verlustes einer Legehenne durch Beutegreifer</t>
    </r>
  </si>
  <si>
    <t>Entgangener Nutzen durch den Verlust von Legehennen</t>
  </si>
  <si>
    <t>Summe entgangener Nutzen jährlich</t>
  </si>
  <si>
    <t>Amortisation in Jahren</t>
  </si>
  <si>
    <t>Anzahl Beutegreiferverluste multipliziert mit entgangenem Nutzen bei Verlust von Legehennen</t>
  </si>
  <si>
    <t>Kalkulationstabellen zur Berechnung des ökonomischen Verlustes einer Legehenne durch Beutegreifer</t>
  </si>
  <si>
    <t>Ø Eileistung je eingestallter Henne</t>
  </si>
  <si>
    <t>Durchschnitt je eingestallter Henne</t>
  </si>
  <si>
    <t>Wert kann kalkulatorisch unter dem Einkaufspreis einer Junghenne liegen,</t>
  </si>
  <si>
    <r>
      <t xml:space="preserve">jährliche Kosten aus </t>
    </r>
    <r>
      <rPr>
        <b/>
        <sz val="11"/>
        <color rgb="FFFF0000"/>
        <rFont val="Calibri"/>
        <family val="2"/>
        <scheme val="minor"/>
      </rPr>
      <t>Tabelle 3</t>
    </r>
    <r>
      <rPr>
        <sz val="11"/>
        <color rgb="FFFF0000"/>
        <rFont val="Calibri"/>
        <family val="2"/>
        <scheme val="minor"/>
      </rPr>
      <t xml:space="preserve"> übernehmen oder die tatsächlichen Kosten eintragen</t>
    </r>
  </si>
  <si>
    <t>Tabelle 2: Kostenkalkulation für den Zaunbau</t>
  </si>
  <si>
    <r>
      <rPr>
        <b/>
        <sz val="14"/>
        <color theme="1"/>
        <rFont val="Calibri"/>
        <family val="2"/>
        <scheme val="minor"/>
      </rPr>
      <t>Tabelle 2:</t>
    </r>
    <r>
      <rPr>
        <sz val="14"/>
        <color theme="1"/>
        <rFont val="Calibri"/>
        <family val="2"/>
        <scheme val="minor"/>
      </rPr>
      <t xml:space="preserve"> Kostenkalkulation für den Zaunbau</t>
    </r>
  </si>
  <si>
    <r>
      <rPr>
        <b/>
        <sz val="14"/>
        <color theme="1"/>
        <rFont val="Calibri"/>
        <family val="2"/>
        <scheme val="minor"/>
      </rPr>
      <t xml:space="preserve">Tabelle 3: </t>
    </r>
    <r>
      <rPr>
        <sz val="14"/>
        <color theme="1"/>
        <rFont val="Calibri"/>
        <family val="2"/>
        <scheme val="minor"/>
      </rPr>
      <t>Kostenkalkulation der Haltung von Herdenschutztieren</t>
    </r>
  </si>
  <si>
    <t>Tabelle 3: Kostenkalkulation der Haltung von Herdenschutztieren</t>
  </si>
  <si>
    <r>
      <t xml:space="preserve">Mithilfe der drei Kalkulationstabellen können Sie berechnen, wie sich der Verlust einer Legehenne in Ihrem Betrieb ökonomisch auswirkt und welche Kosten dem durch Herdenschutzmaßnahmen und Zaunbau gegenüberstehen. </t>
    </r>
    <r>
      <rPr>
        <b/>
        <sz val="14"/>
        <color theme="1"/>
        <rFont val="Calibri"/>
        <family val="2"/>
        <scheme val="minor"/>
      </rPr>
      <t>Die Kalkulationstabellen sollen helfen, geeignete Schutzmaßnahmen gegen Beutegreifer einzurichten und Beutegreiferverluste so weit wie möglich zu minimieren.</t>
    </r>
  </si>
  <si>
    <r>
      <t xml:space="preserve">Eine Beschreibung der Kalkulationstabellen mit Modellrechnungen und eine umfassende Anleitung zu Maßnahmen finden Sie im </t>
    </r>
    <r>
      <rPr>
        <b/>
        <sz val="14"/>
        <color theme="1"/>
        <rFont val="Calibri"/>
        <family val="2"/>
        <scheme val="minor"/>
      </rPr>
      <t>"Praxishandbuch - Schutz vor Beutegreifern in der Geflügelhaltung"</t>
    </r>
    <r>
      <rPr>
        <sz val="14"/>
        <color theme="1"/>
        <rFont val="Calibri"/>
        <family val="2"/>
        <scheme val="minor"/>
      </rPr>
      <t>.</t>
    </r>
  </si>
  <si>
    <t>Alle Preise entweder ausschließlich in Netto oder in Brutto angeben.</t>
  </si>
  <si>
    <t>gelbe Felder sind Eingabefelder</t>
  </si>
  <si>
    <t>ct/Ei</t>
  </si>
  <si>
    <t>Alleinfutter: im Feld "Anteil" 100% eintragen, Ergänzungsfutter: Anteil in % eintragen</t>
  </si>
  <si>
    <t>Durchschnitt je anwesende Henne</t>
  </si>
  <si>
    <t>Verkaufspreis Ei ohne Direktvermarktungskosten</t>
  </si>
  <si>
    <t>Annahme: Legehenne stirbt zur Hälfte der Legephase</t>
  </si>
  <si>
    <t>vermarktungsfähige Eier je Jahr, Ø Futterpreis, Futterverbrauch</t>
  </si>
  <si>
    <t>Bei jährlichem Verlust von</t>
  </si>
  <si>
    <t>hat sich die Investition in die Herdenschutzmaßnahme gelohnt.</t>
  </si>
  <si>
    <t>Verlust einer Legehenne aus Tabelle 1</t>
  </si>
  <si>
    <t>einzusparende Beutegreiferverluste absolut</t>
  </si>
  <si>
    <t>berechnet aus Tierplätzen und % einzusparenden Beutegreiferverlusten</t>
  </si>
  <si>
    <t>nicht alltägliche Aufgaben</t>
  </si>
  <si>
    <t>vsl. = voraussichtliche</t>
  </si>
  <si>
    <t>Pflegemaßnahmen</t>
  </si>
  <si>
    <t>z.B. Fellpflege, Scheeren, Klauenpflege, Zahnpflege  etc.</t>
  </si>
  <si>
    <t>AfA [Jahren]</t>
  </si>
  <si>
    <t>AfA = Abschreibung für Abnutzung</t>
  </si>
  <si>
    <t>Unterbringung der Herdenschutztiere inkl. Einrichtung wie z.B. Futtertrog oder Raufe</t>
  </si>
  <si>
    <t>Dieser Wert kann in die Kalkulation in Tabelle 1 übertragen werden.</t>
  </si>
  <si>
    <t>Entgangener Nutzen durch Verlust einer Legehenne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</si>
</sst>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#,##0\ &quot;€&quot;;[Red]\-#,##0\ &quot;€&quot;"/>
    <numFmt numFmtId="44" formatCode="_-* #,##0.00\ &quot;€&quot;_-;\-* #,##0.00\ &quot;€&quot;_-;_-* &quot;-&quot;??\ &quot;€&quot;_-;_-@_-"/>
    <numFmt numFmtId="164" formatCode="_-* #,##0.00\ _€_-;\-* #,##0.00\ _€_-;_-* &quot;-&quot;??\ _€_-;_-@_-"/>
    <numFmt numFmtId="165" formatCode="_-* #,##0\ &quot;€&quot;_-;\-* #,##0\ &quot;€&quot;_-;_-* &quot;-&quot;??\ &quot;€&quot;_-;_-@_-"/>
    <numFmt numFmtId="166" formatCode="_-* #,##0\ _€_-;\-* #,##0\ _€_-;_-* &quot;-&quot;??\ _€_-;_-@_-"/>
    <numFmt numFmtId="167" formatCode="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/>
      <top style="thin">
        <color rgb="FFB2B2B2"/>
      </top>
      <bottom style="thin">
        <color rgb="FFB2B2B2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/>
      <right/>
      <top/>
      <bottom style="thin">
        <color rgb="FFB2B2B2"/>
      </bottom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3" fillId="2" borderId="1" applyNumberFormat="0" applyAlignment="0" applyProtection="0"/>
    <xf numFmtId="0" fontId="1" fillId="3" borderId="2" applyNumberFormat="0" applyFont="0" applyAlignment="0" applyProtection="0"/>
  </cellStyleXfs>
  <cellXfs count="72">
    <xf numFmtId="0" fontId="0" fillId="0" borderId="0" xfId="0"/>
    <xf numFmtId="0" fontId="0" fillId="0" borderId="0" xfId="0" applyProtection="1">
      <protection locked="0"/>
    </xf>
    <xf numFmtId="165" fontId="1" fillId="3" borderId="2" xfId="1" applyNumberFormat="1" applyFont="1" applyFill="1" applyBorder="1" applyProtection="1">
      <protection locked="0"/>
    </xf>
    <xf numFmtId="0" fontId="1" fillId="3" borderId="2" xfId="5" applyNumberFormat="1" applyFont="1" applyAlignment="1" applyProtection="1">
      <alignment horizontal="right" vertical="center"/>
      <protection locked="0"/>
    </xf>
    <xf numFmtId="44" fontId="3" fillId="2" borderId="1" xfId="4" applyNumberFormat="1" applyProtection="1"/>
    <xf numFmtId="0" fontId="0" fillId="3" borderId="2" xfId="5" applyFont="1" applyProtection="1">
      <protection locked="0"/>
    </xf>
    <xf numFmtId="165" fontId="0" fillId="3" borderId="2" xfId="1" applyNumberFormat="1" applyFont="1" applyFill="1" applyBorder="1" applyProtection="1">
      <protection locked="0"/>
    </xf>
    <xf numFmtId="9" fontId="1" fillId="3" borderId="3" xfId="5" applyNumberFormat="1" applyFont="1" applyBorder="1" applyProtection="1">
      <protection locked="0"/>
    </xf>
    <xf numFmtId="9" fontId="3" fillId="2" borderId="4" xfId="4" applyNumberFormat="1" applyBorder="1" applyProtection="1"/>
    <xf numFmtId="167" fontId="1" fillId="3" borderId="2" xfId="5" applyNumberFormat="1" applyFont="1" applyAlignment="1" applyProtection="1">
      <alignment horizontal="right" vertical="center"/>
      <protection locked="0"/>
    </xf>
    <xf numFmtId="165" fontId="3" fillId="2" borderId="1" xfId="4" applyNumberFormat="1"/>
    <xf numFmtId="44" fontId="3" fillId="2" borderId="1" xfId="4" applyNumberFormat="1"/>
    <xf numFmtId="0" fontId="0" fillId="5" borderId="0" xfId="0" applyFill="1"/>
    <xf numFmtId="0" fontId="6" fillId="5" borderId="0" xfId="0" applyFont="1" applyFill="1"/>
    <xf numFmtId="0" fontId="3" fillId="2" borderId="1" xfId="4" applyNumberFormat="1"/>
    <xf numFmtId="167" fontId="3" fillId="2" borderId="1" xfId="4" applyNumberFormat="1"/>
    <xf numFmtId="166" fontId="3" fillId="2" borderId="1" xfId="4" applyNumberFormat="1"/>
    <xf numFmtId="0" fontId="7" fillId="0" borderId="0" xfId="0" applyFont="1" applyProtection="1">
      <protection locked="0"/>
    </xf>
    <xf numFmtId="0" fontId="7" fillId="0" borderId="0" xfId="0" applyFont="1"/>
    <xf numFmtId="0" fontId="2" fillId="4" borderId="0" xfId="0" applyFont="1" applyFill="1"/>
    <xf numFmtId="0" fontId="4" fillId="4" borderId="0" xfId="0" applyFont="1" applyFill="1"/>
    <xf numFmtId="9" fontId="3" fillId="2" borderId="1" xfId="2" applyFont="1" applyFill="1" applyBorder="1" applyProtection="1"/>
    <xf numFmtId="1" fontId="3" fillId="2" borderId="1" xfId="4" applyNumberFormat="1" applyProtection="1"/>
    <xf numFmtId="0" fontId="0" fillId="4" borderId="0" xfId="0" applyFill="1"/>
    <xf numFmtId="167" fontId="3" fillId="2" borderId="1" xfId="4" applyNumberFormat="1" applyProtection="1"/>
    <xf numFmtId="0" fontId="2" fillId="5" borderId="0" xfId="0" applyFont="1" applyFill="1"/>
    <xf numFmtId="0" fontId="0" fillId="5" borderId="0" xfId="0" applyFill="1" applyAlignment="1">
      <alignment horizontal="right"/>
    </xf>
    <xf numFmtId="166" fontId="0" fillId="3" borderId="2" xfId="3" applyNumberFormat="1" applyFont="1" applyFill="1" applyBorder="1" applyProtection="1">
      <protection locked="0"/>
    </xf>
    <xf numFmtId="44" fontId="0" fillId="3" borderId="2" xfId="1" applyFont="1" applyFill="1" applyBorder="1" applyProtection="1">
      <protection locked="0"/>
    </xf>
    <xf numFmtId="9" fontId="0" fillId="3" borderId="2" xfId="2" applyFont="1" applyFill="1" applyBorder="1" applyProtection="1">
      <protection locked="0"/>
    </xf>
    <xf numFmtId="0" fontId="5" fillId="6" borderId="0" xfId="0" applyFont="1" applyFill="1"/>
    <xf numFmtId="0" fontId="0" fillId="6" borderId="0" xfId="0" applyFill="1"/>
    <xf numFmtId="0" fontId="3" fillId="2" borderId="1" xfId="4" applyProtection="1"/>
    <xf numFmtId="6" fontId="3" fillId="2" borderId="1" xfId="4" applyNumberFormat="1" applyProtection="1"/>
    <xf numFmtId="0" fontId="2" fillId="6" borderId="0" xfId="0" applyFont="1" applyFill="1"/>
    <xf numFmtId="165" fontId="3" fillId="2" borderId="1" xfId="1" applyNumberFormat="1" applyFont="1" applyFill="1" applyBorder="1" applyProtection="1"/>
    <xf numFmtId="165" fontId="3" fillId="2" borderId="1" xfId="4" applyNumberFormat="1" applyProtection="1"/>
    <xf numFmtId="6" fontId="0" fillId="3" borderId="2" xfId="5" applyNumberFormat="1" applyFont="1" applyProtection="1">
      <protection locked="0"/>
    </xf>
    <xf numFmtId="165" fontId="0" fillId="3" borderId="2" xfId="5" applyNumberFormat="1" applyFont="1" applyProtection="1">
      <protection locked="0"/>
    </xf>
    <xf numFmtId="0" fontId="0" fillId="3" borderId="0" xfId="5" applyFont="1" applyBorder="1" applyProtection="1">
      <protection locked="0"/>
    </xf>
    <xf numFmtId="0" fontId="0" fillId="7" borderId="0" xfId="0" applyFill="1" applyProtection="1">
      <protection locked="0"/>
    </xf>
    <xf numFmtId="0" fontId="0" fillId="7" borderId="0" xfId="0" applyFill="1"/>
    <xf numFmtId="0" fontId="6" fillId="7" borderId="0" xfId="0" applyFont="1" applyFill="1"/>
    <xf numFmtId="0" fontId="2" fillId="7" borderId="0" xfId="0" applyFont="1" applyFill="1"/>
    <xf numFmtId="0" fontId="7" fillId="7" borderId="0" xfId="0" applyFont="1" applyFill="1"/>
    <xf numFmtId="0" fontId="7" fillId="7" borderId="0" xfId="0" applyFont="1" applyFill="1" applyProtection="1">
      <protection locked="0"/>
    </xf>
    <xf numFmtId="0" fontId="0" fillId="8" borderId="0" xfId="0" applyFill="1"/>
    <xf numFmtId="0" fontId="0" fillId="7" borderId="0" xfId="5" applyFont="1" applyFill="1" applyBorder="1" applyProtection="1"/>
    <xf numFmtId="0" fontId="8" fillId="7" borderId="0" xfId="0" applyFont="1" applyFill="1"/>
    <xf numFmtId="0" fontId="8" fillId="9" borderId="0" xfId="0" applyFont="1" applyFill="1"/>
    <xf numFmtId="0" fontId="0" fillId="9" borderId="0" xfId="0" applyFill="1"/>
    <xf numFmtId="0" fontId="8" fillId="10" borderId="0" xfId="0" applyFont="1" applyFill="1"/>
    <xf numFmtId="0" fontId="0" fillId="10" borderId="0" xfId="0" applyFill="1"/>
    <xf numFmtId="0" fontId="8" fillId="11" borderId="0" xfId="0" applyFont="1" applyFill="1"/>
    <xf numFmtId="0" fontId="0" fillId="11" borderId="0" xfId="0" applyFill="1"/>
    <xf numFmtId="0" fontId="9" fillId="7" borderId="0" xfId="0" applyFont="1" applyFill="1"/>
    <xf numFmtId="0" fontId="10" fillId="11" borderId="0" xfId="0" applyFont="1" applyFill="1"/>
    <xf numFmtId="0" fontId="10" fillId="10" borderId="0" xfId="0" applyFont="1" applyFill="1"/>
    <xf numFmtId="0" fontId="10" fillId="9" borderId="0" xfId="0" applyFont="1" applyFill="1"/>
    <xf numFmtId="0" fontId="0" fillId="9" borderId="0" xfId="0" applyFill="1" applyProtection="1">
      <protection locked="0"/>
    </xf>
    <xf numFmtId="0" fontId="0" fillId="7" borderId="0" xfId="0" applyFill="1" applyBorder="1"/>
    <xf numFmtId="0" fontId="0" fillId="7" borderId="0" xfId="5" applyFont="1" applyFill="1" applyBorder="1" applyProtection="1">
      <protection locked="0"/>
    </xf>
    <xf numFmtId="0" fontId="12" fillId="7" borderId="0" xfId="0" applyFont="1" applyFill="1"/>
    <xf numFmtId="0" fontId="0" fillId="3" borderId="0" xfId="5" applyFont="1" applyBorder="1" applyProtection="1"/>
    <xf numFmtId="0" fontId="8" fillId="7" borderId="0" xfId="0" applyFont="1" applyFill="1" applyAlignment="1">
      <alignment wrapText="1"/>
    </xf>
    <xf numFmtId="0" fontId="8" fillId="0" borderId="0" xfId="0" applyFont="1" applyAlignment="1">
      <alignment wrapText="1"/>
    </xf>
    <xf numFmtId="0" fontId="7" fillId="7" borderId="0" xfId="0" applyFont="1" applyFill="1" applyAlignment="1">
      <alignment wrapText="1"/>
    </xf>
    <xf numFmtId="0" fontId="7" fillId="0" borderId="0" xfId="0" applyFont="1" applyAlignment="1">
      <alignment wrapText="1"/>
    </xf>
    <xf numFmtId="0" fontId="0" fillId="10" borderId="0" xfId="0" applyFill="1" applyAlignment="1"/>
    <xf numFmtId="0" fontId="0" fillId="0" borderId="0" xfId="0" applyAlignment="1"/>
    <xf numFmtId="0" fontId="2" fillId="6" borderId="0" xfId="0" applyFont="1" applyFill="1" applyAlignment="1">
      <alignment horizontal="center" wrapText="1"/>
    </xf>
    <xf numFmtId="0" fontId="2" fillId="6" borderId="5" xfId="0" applyFont="1" applyFill="1" applyBorder="1" applyAlignment="1">
      <alignment horizontal="center" wrapText="1"/>
    </xf>
  </cellXfs>
  <cellStyles count="6">
    <cellStyle name="Ausgabe" xfId="4" builtinId="21"/>
    <cellStyle name="Komma" xfId="3" builtinId="3"/>
    <cellStyle name="Notiz" xfId="5" builtinId="10"/>
    <cellStyle name="Prozent" xfId="2" builtinId="5"/>
    <cellStyle name="Standard" xfId="0" builtinId="0"/>
    <cellStyle name="Währung" xfId="1" builtinId="4"/>
  </cellStyles>
  <dxfs count="0"/>
  <tableStyles count="0" defaultTableStyle="TableStyleMedium2" defaultPivotStyle="PivotStyleLight16"/>
  <colors>
    <mruColors>
      <color rgb="FFE7EDEE"/>
      <color rgb="FFCBD8DB"/>
      <color rgb="FF00819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228600</xdr:colOff>
      <xdr:row>1</xdr:row>
      <xdr:rowOff>82550</xdr:rowOff>
    </xdr:from>
    <xdr:to>
      <xdr:col>13</xdr:col>
      <xdr:colOff>158075</xdr:colOff>
      <xdr:row>2</xdr:row>
      <xdr:rowOff>146050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ACD69AE6-A2B6-03D4-7428-E098A8A326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372600" y="266700"/>
          <a:ext cx="691475" cy="831850"/>
        </a:xfrm>
        <a:prstGeom prst="rect">
          <a:avLst/>
        </a:prstGeom>
      </xdr:spPr>
    </xdr:pic>
    <xdr:clientData/>
  </xdr:twoCellAnchor>
  <xdr:twoCellAnchor editAs="oneCell">
    <xdr:from>
      <xdr:col>0</xdr:col>
      <xdr:colOff>146050</xdr:colOff>
      <xdr:row>1</xdr:row>
      <xdr:rowOff>127000</xdr:rowOff>
    </xdr:from>
    <xdr:to>
      <xdr:col>6</xdr:col>
      <xdr:colOff>183574</xdr:colOff>
      <xdr:row>1</xdr:row>
      <xdr:rowOff>488905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888B240A-D3AC-D77B-DCB6-317ACCF952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6050" y="311150"/>
          <a:ext cx="4609524" cy="361905"/>
        </a:xfrm>
        <a:prstGeom prst="rect">
          <a:avLst/>
        </a:prstGeom>
      </xdr:spPr>
    </xdr:pic>
    <xdr:clientData/>
  </xdr:twoCellAnchor>
  <xdr:twoCellAnchor editAs="oneCell">
    <xdr:from>
      <xdr:col>10</xdr:col>
      <xdr:colOff>203200</xdr:colOff>
      <xdr:row>24</xdr:row>
      <xdr:rowOff>165100</xdr:rowOff>
    </xdr:from>
    <xdr:to>
      <xdr:col>13</xdr:col>
      <xdr:colOff>259879</xdr:colOff>
      <xdr:row>28</xdr:row>
      <xdr:rowOff>2338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D2DA301F-5104-6765-11DF-1E311012C4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823200" y="7296150"/>
          <a:ext cx="2342679" cy="573838"/>
        </a:xfrm>
        <a:prstGeom prst="rect">
          <a:avLst/>
        </a:prstGeom>
      </xdr:spPr>
    </xdr:pic>
    <xdr:clientData/>
  </xdr:twoCellAnchor>
  <xdr:twoCellAnchor editAs="oneCell">
    <xdr:from>
      <xdr:col>7</xdr:col>
      <xdr:colOff>400050</xdr:colOff>
      <xdr:row>23</xdr:row>
      <xdr:rowOff>94207</xdr:rowOff>
    </xdr:from>
    <xdr:to>
      <xdr:col>9</xdr:col>
      <xdr:colOff>342900</xdr:colOff>
      <xdr:row>28</xdr:row>
      <xdr:rowOff>47455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23EE5774-0791-F371-6D1F-65CDCA3730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734050" y="6641057"/>
          <a:ext cx="1466850" cy="87399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531202</xdr:colOff>
      <xdr:row>26</xdr:row>
      <xdr:rowOff>76444</xdr:rowOff>
    </xdr:from>
    <xdr:to>
      <xdr:col>11</xdr:col>
      <xdr:colOff>599726</xdr:colOff>
      <xdr:row>29</xdr:row>
      <xdr:rowOff>84888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802D27DE-1C16-44D2-AD62-04C872157C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68774" y="4921372"/>
          <a:ext cx="2349029" cy="557963"/>
        </a:xfrm>
        <a:prstGeom prst="rect">
          <a:avLst/>
        </a:prstGeom>
      </xdr:spPr>
    </xdr:pic>
    <xdr:clientData/>
  </xdr:twoCellAnchor>
  <xdr:twoCellAnchor editAs="oneCell">
    <xdr:from>
      <xdr:col>7</xdr:col>
      <xdr:colOff>82428</xdr:colOff>
      <xdr:row>26</xdr:row>
      <xdr:rowOff>8318</xdr:rowOff>
    </xdr:from>
    <xdr:to>
      <xdr:col>8</xdr:col>
      <xdr:colOff>412139</xdr:colOff>
      <xdr:row>29</xdr:row>
      <xdr:rowOff>102548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685E394-13E1-431C-B44A-743A1D97D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859832" y="4853246"/>
          <a:ext cx="1083530" cy="6437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95494</xdr:colOff>
      <xdr:row>20</xdr:row>
      <xdr:rowOff>37718</xdr:rowOff>
    </xdr:from>
    <xdr:to>
      <xdr:col>12</xdr:col>
      <xdr:colOff>161698</xdr:colOff>
      <xdr:row>23</xdr:row>
      <xdr:rowOff>49581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D2E60637-E65F-4656-9CC6-3E7661AA2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296394" y="3771518"/>
          <a:ext cx="2352204" cy="554788"/>
        </a:xfrm>
        <a:prstGeom prst="rect">
          <a:avLst/>
        </a:prstGeom>
      </xdr:spPr>
    </xdr:pic>
    <xdr:clientData/>
  </xdr:twoCellAnchor>
  <xdr:twoCellAnchor editAs="oneCell">
    <xdr:from>
      <xdr:col>7</xdr:col>
      <xdr:colOff>352425</xdr:colOff>
      <xdr:row>19</xdr:row>
      <xdr:rowOff>104775</xdr:rowOff>
    </xdr:from>
    <xdr:to>
      <xdr:col>8</xdr:col>
      <xdr:colOff>673955</xdr:colOff>
      <xdr:row>23</xdr:row>
      <xdr:rowOff>27799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3A1B6B78-3787-4B99-8D40-79792C5FB1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29325" y="3657600"/>
          <a:ext cx="1083530" cy="6469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724144</xdr:colOff>
      <xdr:row>37</xdr:row>
      <xdr:rowOff>98043</xdr:rowOff>
    </xdr:from>
    <xdr:to>
      <xdr:col>14</xdr:col>
      <xdr:colOff>31523</xdr:colOff>
      <xdr:row>40</xdr:row>
      <xdr:rowOff>106731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F034A096-A070-407F-8DDE-2BD26D30F4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63494" y="6984618"/>
          <a:ext cx="2352204" cy="548438"/>
        </a:xfrm>
        <a:prstGeom prst="rect">
          <a:avLst/>
        </a:prstGeom>
      </xdr:spPr>
    </xdr:pic>
    <xdr:clientData/>
  </xdr:twoCellAnchor>
  <xdr:twoCellAnchor editAs="oneCell">
    <xdr:from>
      <xdr:col>9</xdr:col>
      <xdr:colOff>219075</xdr:colOff>
      <xdr:row>36</xdr:row>
      <xdr:rowOff>161925</xdr:rowOff>
    </xdr:from>
    <xdr:to>
      <xdr:col>10</xdr:col>
      <xdr:colOff>550130</xdr:colOff>
      <xdr:row>40</xdr:row>
      <xdr:rowOff>84949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AFDDA71-7AAA-43A2-9EC5-31CD640136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496425" y="6867525"/>
          <a:ext cx="1093055" cy="6500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95753F-39F6-46C3-989D-645623E806FD}">
  <sheetPr>
    <pageSetUpPr fitToPage="1"/>
  </sheetPr>
  <dimension ref="A1:N30"/>
  <sheetViews>
    <sheetView tabSelected="1" workbookViewId="0">
      <selection activeCell="P9" sqref="P9"/>
    </sheetView>
  </sheetViews>
  <sheetFormatPr baseColWidth="10" defaultRowHeight="14.5" x14ac:dyDescent="0.35"/>
  <cols>
    <col min="1" max="1" width="10.90625" customWidth="1"/>
  </cols>
  <sheetData>
    <row r="1" spans="1:14" x14ac:dyDescent="0.35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60.5" customHeight="1" x14ac:dyDescent="0.35">
      <c r="A2" s="41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x14ac:dyDescent="0.35">
      <c r="A3" s="41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</row>
    <row r="4" spans="1:14" x14ac:dyDescent="0.35">
      <c r="A4" s="41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</row>
    <row r="5" spans="1:14" ht="21" x14ac:dyDescent="0.5">
      <c r="A5" s="41"/>
      <c r="B5" s="55" t="s">
        <v>97</v>
      </c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</row>
    <row r="6" spans="1:14" x14ac:dyDescent="0.35">
      <c r="A6" s="41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</row>
    <row r="7" spans="1:14" ht="18.5" x14ac:dyDescent="0.45">
      <c r="A7" s="41"/>
      <c r="B7" s="48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</row>
    <row r="8" spans="1:14" x14ac:dyDescent="0.35">
      <c r="A8" s="41"/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</row>
    <row r="9" spans="1:14" ht="18.5" x14ac:dyDescent="0.45">
      <c r="A9" s="41"/>
      <c r="B9" s="49" t="s">
        <v>92</v>
      </c>
      <c r="C9" s="50"/>
      <c r="D9" s="50"/>
      <c r="E9" s="50"/>
      <c r="F9" s="50"/>
      <c r="G9" s="50"/>
      <c r="H9" s="50"/>
      <c r="I9" s="50"/>
      <c r="J9" s="41"/>
      <c r="K9" s="41"/>
      <c r="L9" s="41"/>
      <c r="M9" s="41"/>
      <c r="N9" s="41"/>
    </row>
    <row r="10" spans="1:14" x14ac:dyDescent="0.35">
      <c r="A10" s="41"/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</row>
    <row r="11" spans="1:14" ht="18.5" x14ac:dyDescent="0.45">
      <c r="A11" s="41"/>
      <c r="B11" s="51" t="s">
        <v>103</v>
      </c>
      <c r="C11" s="52"/>
      <c r="D11" s="52"/>
      <c r="E11" s="52"/>
      <c r="F11" s="52"/>
      <c r="G11" s="52"/>
      <c r="H11" s="52"/>
      <c r="I11" s="52"/>
      <c r="J11" s="41"/>
      <c r="K11" s="41"/>
      <c r="L11" s="41"/>
      <c r="M11" s="41"/>
      <c r="N11" s="41"/>
    </row>
    <row r="12" spans="1:14" x14ac:dyDescent="0.35">
      <c r="A12" s="41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</row>
    <row r="13" spans="1:14" ht="18.5" x14ac:dyDescent="0.45">
      <c r="A13" s="41"/>
      <c r="B13" s="53" t="s">
        <v>104</v>
      </c>
      <c r="C13" s="54"/>
      <c r="D13" s="54"/>
      <c r="E13" s="54"/>
      <c r="F13" s="54"/>
      <c r="G13" s="54"/>
      <c r="H13" s="54"/>
      <c r="I13" s="54"/>
      <c r="J13" s="41"/>
      <c r="K13" s="41"/>
      <c r="L13" s="41"/>
      <c r="M13" s="41"/>
      <c r="N13" s="41"/>
    </row>
    <row r="14" spans="1:14" x14ac:dyDescent="0.35">
      <c r="A14" s="41"/>
      <c r="B14" s="41"/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41"/>
    </row>
    <row r="15" spans="1:14" x14ac:dyDescent="0.35">
      <c r="A15" s="41"/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</row>
    <row r="16" spans="1:14" x14ac:dyDescent="0.35">
      <c r="A16" s="41"/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</row>
    <row r="17" spans="1:14" ht="74.5" customHeight="1" x14ac:dyDescent="0.45">
      <c r="A17" s="41"/>
      <c r="B17" s="64" t="s">
        <v>106</v>
      </c>
      <c r="C17" s="65"/>
      <c r="D17" s="65"/>
      <c r="E17" s="65"/>
      <c r="F17" s="65"/>
      <c r="G17" s="65"/>
      <c r="H17" s="65"/>
      <c r="I17" s="65"/>
      <c r="J17" s="65"/>
      <c r="K17" s="65"/>
      <c r="L17" s="65"/>
      <c r="M17" s="41"/>
      <c r="N17" s="41"/>
    </row>
    <row r="18" spans="1:14" x14ac:dyDescent="0.35">
      <c r="A18" s="41"/>
      <c r="B18" s="41"/>
      <c r="C18" s="41"/>
      <c r="D18" s="41"/>
      <c r="E18" s="41"/>
      <c r="F18" s="41"/>
      <c r="G18" s="41"/>
      <c r="H18" s="41"/>
      <c r="I18" s="41"/>
      <c r="J18" s="41"/>
      <c r="K18" s="41"/>
      <c r="L18" s="41"/>
      <c r="M18" s="41"/>
      <c r="N18" s="41"/>
    </row>
    <row r="19" spans="1:14" x14ac:dyDescent="0.35">
      <c r="A19" s="41"/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</row>
    <row r="20" spans="1:14" ht="39" customHeight="1" x14ac:dyDescent="0.45">
      <c r="A20" s="41"/>
      <c r="B20" s="64" t="s">
        <v>107</v>
      </c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41"/>
      <c r="N20" s="41"/>
    </row>
    <row r="21" spans="1:14" x14ac:dyDescent="0.35">
      <c r="A21" s="41"/>
      <c r="B21" s="66"/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41"/>
      <c r="N21" s="41"/>
    </row>
    <row r="22" spans="1:14" x14ac:dyDescent="0.35">
      <c r="A22" s="41"/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</row>
    <row r="23" spans="1:14" x14ac:dyDescent="0.35">
      <c r="A23" s="41"/>
      <c r="B23" s="43" t="s">
        <v>86</v>
      </c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</row>
    <row r="24" spans="1:14" x14ac:dyDescent="0.35">
      <c r="A24" s="41"/>
      <c r="B24" s="41" t="s">
        <v>89</v>
      </c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</row>
    <row r="25" spans="1:14" x14ac:dyDescent="0.35">
      <c r="A25" s="41"/>
      <c r="B25" s="41" t="s">
        <v>87</v>
      </c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</row>
    <row r="26" spans="1:14" x14ac:dyDescent="0.35">
      <c r="A26" s="41"/>
      <c r="B26" s="41" t="s">
        <v>88</v>
      </c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</row>
    <row r="27" spans="1:14" x14ac:dyDescent="0.35">
      <c r="A27" s="41"/>
      <c r="B27" s="41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</row>
    <row r="28" spans="1:14" x14ac:dyDescent="0.35">
      <c r="A28" s="41"/>
      <c r="B28" s="41" t="s">
        <v>90</v>
      </c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</row>
    <row r="29" spans="1:14" x14ac:dyDescent="0.35">
      <c r="A29" s="41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</row>
    <row r="30" spans="1:14" x14ac:dyDescent="0.35">
      <c r="A30" s="41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</row>
  </sheetData>
  <sheetProtection algorithmName="SHA-512" hashValue="zwcfHiVnay8vTfG2h3Bh9/cCibE62Pml2aSdT6eMlpBtgX/+40JwbCfbx5f/+TMF0eJVa+UUXi0xTvLV3QTgRQ==" saltValue="hSlq/W+lfWnd4+8TPAVumQ==" spinCount="100000" sheet="1" objects="1" scenarios="1"/>
  <mergeCells count="3">
    <mergeCell ref="B17:L17"/>
    <mergeCell ref="B20:L20"/>
    <mergeCell ref="B21:L21"/>
  </mergeCells>
  <pageMargins left="0.7" right="0.7" top="0.78740157499999996" bottom="0.78740157499999996" header="0.3" footer="0.3"/>
  <pageSetup paperSize="9" scale="82" orientation="landscape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>
    <tabColor theme="7" tint="0.39997558519241921"/>
    <pageSetUpPr fitToPage="1"/>
  </sheetPr>
  <dimension ref="A1:L30"/>
  <sheetViews>
    <sheetView zoomScale="104" zoomScaleNormal="104" workbookViewId="0">
      <selection activeCell="B2" sqref="B2"/>
    </sheetView>
  </sheetViews>
  <sheetFormatPr baseColWidth="10" defaultRowHeight="14.5" x14ac:dyDescent="0.35"/>
  <cols>
    <col min="1" max="1" width="10.90625" style="1"/>
    <col min="2" max="2" width="40.54296875" style="1" customWidth="1"/>
    <col min="3" max="4" width="10.90625" style="1"/>
    <col min="5" max="5" width="2.6328125" style="1" customWidth="1"/>
    <col min="6" max="16384" width="10.90625" style="1"/>
  </cols>
  <sheetData>
    <row r="1" spans="1:12" x14ac:dyDescent="0.35">
      <c r="A1" s="40"/>
      <c r="B1" s="41"/>
      <c r="C1" s="41"/>
      <c r="D1" s="41"/>
      <c r="E1" s="41"/>
      <c r="F1" s="41"/>
      <c r="G1" s="40"/>
      <c r="H1" s="40"/>
      <c r="I1" s="40"/>
      <c r="J1" s="40"/>
      <c r="K1" s="40"/>
      <c r="L1" s="40"/>
    </row>
    <row r="2" spans="1:12" ht="18.5" x14ac:dyDescent="0.45">
      <c r="A2" s="40"/>
      <c r="B2" s="58" t="s">
        <v>91</v>
      </c>
      <c r="C2" s="50"/>
      <c r="D2" s="50"/>
      <c r="E2" s="50"/>
      <c r="F2" s="50"/>
      <c r="G2" s="59"/>
      <c r="H2" s="59"/>
      <c r="I2" s="59"/>
      <c r="J2" s="59"/>
      <c r="K2" s="59"/>
      <c r="L2" s="40"/>
    </row>
    <row r="3" spans="1:12" x14ac:dyDescent="0.35">
      <c r="A3" s="40"/>
      <c r="B3" s="43"/>
      <c r="C3" s="41"/>
      <c r="D3" s="41"/>
      <c r="E3" s="41"/>
      <c r="F3" s="41"/>
      <c r="G3" s="40"/>
      <c r="H3" s="40"/>
      <c r="I3" s="40"/>
      <c r="J3" s="40"/>
      <c r="K3" s="40"/>
      <c r="L3" s="40"/>
    </row>
    <row r="4" spans="1:12" ht="14.5" customHeight="1" x14ac:dyDescent="0.35">
      <c r="A4" s="40"/>
      <c r="B4" s="63" t="s">
        <v>109</v>
      </c>
      <c r="C4" s="18" t="s">
        <v>108</v>
      </c>
      <c r="D4"/>
      <c r="E4"/>
      <c r="F4"/>
      <c r="H4" s="40"/>
      <c r="I4" s="40"/>
      <c r="J4" s="40"/>
      <c r="K4" s="40"/>
      <c r="L4" s="40"/>
    </row>
    <row r="5" spans="1:12" x14ac:dyDescent="0.35">
      <c r="A5" s="40"/>
      <c r="B5" s="19" t="s">
        <v>71</v>
      </c>
      <c r="C5" s="20"/>
      <c r="D5" s="20"/>
      <c r="E5" s="43"/>
      <c r="F5" s="43" t="s">
        <v>43</v>
      </c>
      <c r="G5" s="40"/>
      <c r="H5" s="40"/>
      <c r="I5" s="40"/>
      <c r="J5" s="40"/>
      <c r="K5" s="40"/>
      <c r="L5" s="40"/>
    </row>
    <row r="6" spans="1:12" x14ac:dyDescent="0.35">
      <c r="A6" s="40"/>
      <c r="B6" s="12" t="s">
        <v>63</v>
      </c>
      <c r="C6" s="5"/>
      <c r="D6" s="12" t="s">
        <v>1</v>
      </c>
      <c r="E6" s="41"/>
      <c r="F6" s="41" t="s">
        <v>44</v>
      </c>
      <c r="G6" s="40"/>
      <c r="H6" s="40"/>
      <c r="I6" s="40"/>
      <c r="J6" s="40"/>
      <c r="K6" s="40"/>
      <c r="L6" s="40"/>
    </row>
    <row r="7" spans="1:12" ht="14.5" customHeight="1" x14ac:dyDescent="0.35">
      <c r="A7" s="40"/>
      <c r="B7" s="12" t="s">
        <v>64</v>
      </c>
      <c r="C7" s="5"/>
      <c r="D7" s="12" t="s">
        <v>2</v>
      </c>
      <c r="E7" s="41"/>
      <c r="F7" s="41" t="s">
        <v>99</v>
      </c>
      <c r="G7" s="40"/>
      <c r="H7" s="40"/>
      <c r="I7" s="40"/>
      <c r="J7" s="40"/>
      <c r="K7" s="40"/>
      <c r="L7" s="40"/>
    </row>
    <row r="8" spans="1:12" ht="14.5" customHeight="1" x14ac:dyDescent="0.35">
      <c r="A8" s="40"/>
      <c r="B8" s="12" t="s">
        <v>98</v>
      </c>
      <c r="C8" s="21" t="e">
        <f>C7/(C6*30)</f>
        <v>#DIV/0!</v>
      </c>
      <c r="D8" s="12"/>
      <c r="E8" s="41"/>
      <c r="F8" s="41" t="s">
        <v>99</v>
      </c>
      <c r="G8" s="40"/>
      <c r="H8" s="40"/>
      <c r="I8" s="40"/>
      <c r="J8" s="40"/>
      <c r="K8" s="40"/>
      <c r="L8" s="40"/>
    </row>
    <row r="9" spans="1:12" x14ac:dyDescent="0.35">
      <c r="A9" s="40"/>
      <c r="B9" s="12" t="s">
        <v>75</v>
      </c>
      <c r="C9" s="22" t="e">
        <f>ROUND(C7/C6*12,0)</f>
        <v>#DIV/0!</v>
      </c>
      <c r="D9" s="12" t="s">
        <v>2</v>
      </c>
      <c r="E9" s="41"/>
      <c r="F9" s="41" t="s">
        <v>99</v>
      </c>
      <c r="G9" s="40"/>
      <c r="H9" s="40"/>
      <c r="I9" s="40"/>
      <c r="J9" s="40"/>
      <c r="K9" s="40"/>
      <c r="L9" s="40"/>
    </row>
    <row r="10" spans="1:12" x14ac:dyDescent="0.35">
      <c r="A10" s="40"/>
      <c r="B10" s="19" t="s">
        <v>6</v>
      </c>
      <c r="C10" s="20" t="s">
        <v>3</v>
      </c>
      <c r="D10" s="20" t="s">
        <v>4</v>
      </c>
      <c r="E10" s="41"/>
      <c r="F10" s="41"/>
      <c r="G10" s="40"/>
      <c r="H10" s="40"/>
      <c r="I10" s="40"/>
      <c r="J10" s="40"/>
      <c r="K10" s="40"/>
      <c r="L10" s="40"/>
    </row>
    <row r="11" spans="1:12" ht="14.5" customHeight="1" x14ac:dyDescent="0.35">
      <c r="A11" s="40"/>
      <c r="B11" s="12" t="s">
        <v>46</v>
      </c>
      <c r="C11" s="2"/>
      <c r="D11" s="7"/>
      <c r="E11" s="41"/>
      <c r="F11" s="41" t="s">
        <v>111</v>
      </c>
      <c r="G11" s="40"/>
      <c r="H11" s="40"/>
      <c r="I11" s="40"/>
      <c r="J11" s="40"/>
      <c r="K11" s="40"/>
      <c r="L11" s="40"/>
    </row>
    <row r="12" spans="1:12" x14ac:dyDescent="0.35">
      <c r="A12" s="40"/>
      <c r="B12" s="12" t="s">
        <v>0</v>
      </c>
      <c r="C12" s="2"/>
      <c r="D12" s="8">
        <f>1-D11</f>
        <v>1</v>
      </c>
      <c r="E12" s="41"/>
      <c r="F12" s="41" t="s">
        <v>65</v>
      </c>
      <c r="G12" s="40"/>
      <c r="H12" s="40"/>
      <c r="I12" s="40"/>
      <c r="J12" s="40"/>
      <c r="K12" s="40"/>
      <c r="L12" s="40"/>
    </row>
    <row r="13" spans="1:12" x14ac:dyDescent="0.35">
      <c r="A13" s="40"/>
      <c r="B13" s="12" t="s">
        <v>7</v>
      </c>
      <c r="C13" s="4">
        <f>SUMPRODUCT(D11:D12,C11:C12)</f>
        <v>0</v>
      </c>
      <c r="D13" s="12"/>
      <c r="E13" s="41"/>
      <c r="F13" s="41" t="s">
        <v>45</v>
      </c>
      <c r="G13" s="40"/>
      <c r="H13" s="40"/>
      <c r="I13" s="40"/>
      <c r="J13" s="40"/>
      <c r="K13" s="40"/>
      <c r="L13" s="40"/>
    </row>
    <row r="14" spans="1:12" ht="15" customHeight="1" x14ac:dyDescent="0.35">
      <c r="A14" s="40"/>
      <c r="B14" s="19" t="s">
        <v>72</v>
      </c>
      <c r="C14" s="23"/>
      <c r="D14" s="23"/>
      <c r="E14" s="41"/>
      <c r="F14" s="41"/>
      <c r="G14" s="40"/>
      <c r="H14" s="40"/>
      <c r="I14" s="40"/>
      <c r="J14" s="40"/>
      <c r="K14" s="40"/>
      <c r="L14" s="40"/>
    </row>
    <row r="15" spans="1:12" x14ac:dyDescent="0.35">
      <c r="A15" s="40"/>
      <c r="B15" s="12" t="s">
        <v>66</v>
      </c>
      <c r="C15" s="3"/>
      <c r="D15" s="12" t="s">
        <v>5</v>
      </c>
      <c r="E15" s="41"/>
      <c r="F15" s="41" t="s">
        <v>112</v>
      </c>
      <c r="G15" s="40"/>
      <c r="H15" s="40"/>
      <c r="I15" s="40"/>
      <c r="J15" s="40"/>
      <c r="K15" s="40"/>
      <c r="L15" s="40"/>
    </row>
    <row r="16" spans="1:12" ht="15" customHeight="1" x14ac:dyDescent="0.35">
      <c r="A16" s="40"/>
      <c r="B16" s="12" t="s">
        <v>113</v>
      </c>
      <c r="C16" s="9"/>
      <c r="D16" s="12" t="s">
        <v>110</v>
      </c>
      <c r="E16" s="41"/>
      <c r="F16" s="41" t="s">
        <v>68</v>
      </c>
      <c r="G16" s="40"/>
      <c r="H16" s="40"/>
      <c r="I16" s="40"/>
      <c r="J16" s="40"/>
      <c r="K16" s="40"/>
      <c r="L16" s="40"/>
    </row>
    <row r="17" spans="1:12" ht="14.5" customHeight="1" x14ac:dyDescent="0.35">
      <c r="A17" s="40"/>
      <c r="B17" s="12" t="s">
        <v>67</v>
      </c>
      <c r="C17" s="22" t="e">
        <f>ROUND(C9/2,0)</f>
        <v>#DIV/0!</v>
      </c>
      <c r="D17" s="12" t="s">
        <v>8</v>
      </c>
      <c r="E17" s="41"/>
      <c r="F17" s="41" t="s">
        <v>114</v>
      </c>
      <c r="G17" s="40"/>
      <c r="H17" s="40"/>
      <c r="I17" s="40"/>
      <c r="J17" s="40"/>
      <c r="K17" s="40"/>
      <c r="L17" s="40"/>
    </row>
    <row r="18" spans="1:12" x14ac:dyDescent="0.35">
      <c r="A18" s="40"/>
      <c r="B18" s="12" t="s">
        <v>6</v>
      </c>
      <c r="C18" s="24" t="e">
        <f>ROUND(0.00001*C15*C13*365/C9*100,1)</f>
        <v>#DIV/0!</v>
      </c>
      <c r="D18" s="12" t="s">
        <v>110</v>
      </c>
      <c r="E18" s="41"/>
      <c r="F18" s="41" t="s">
        <v>115</v>
      </c>
      <c r="G18" s="40"/>
      <c r="H18" s="40"/>
      <c r="I18" s="40"/>
      <c r="J18" s="40"/>
      <c r="K18" s="40"/>
      <c r="L18" s="40"/>
    </row>
    <row r="19" spans="1:12" x14ac:dyDescent="0.35">
      <c r="A19" s="40"/>
      <c r="B19" s="12" t="s">
        <v>9</v>
      </c>
      <c r="C19" s="24" t="e">
        <f>C16-C18</f>
        <v>#DIV/0!</v>
      </c>
      <c r="D19" s="12" t="s">
        <v>110</v>
      </c>
      <c r="E19" s="41"/>
      <c r="F19" s="41" t="s">
        <v>69</v>
      </c>
      <c r="G19" s="40"/>
      <c r="H19" s="40"/>
      <c r="I19" s="40"/>
      <c r="J19" s="40"/>
      <c r="K19" s="40"/>
      <c r="L19" s="40"/>
    </row>
    <row r="20" spans="1:12" x14ac:dyDescent="0.35">
      <c r="A20" s="40"/>
      <c r="B20" s="19" t="s">
        <v>129</v>
      </c>
      <c r="C20" s="23"/>
      <c r="D20" s="23"/>
      <c r="E20" s="41"/>
      <c r="F20" s="41"/>
      <c r="G20" s="40"/>
      <c r="H20" s="40"/>
      <c r="I20" s="40"/>
      <c r="J20" s="40"/>
      <c r="K20" s="40"/>
      <c r="L20" s="40"/>
    </row>
    <row r="21" spans="1:12" ht="15" customHeight="1" x14ac:dyDescent="0.35">
      <c r="A21" s="40"/>
      <c r="B21" s="12" t="s">
        <v>10</v>
      </c>
      <c r="C21" s="4" t="e">
        <f>C19*C17/100</f>
        <v>#DIV/0!</v>
      </c>
      <c r="D21" s="12"/>
      <c r="E21" s="41"/>
      <c r="F21" s="41" t="s">
        <v>100</v>
      </c>
      <c r="G21" s="40"/>
      <c r="H21" s="40"/>
      <c r="I21" s="40"/>
      <c r="J21" s="40"/>
      <c r="K21" s="40"/>
      <c r="L21" s="40"/>
    </row>
    <row r="22" spans="1:12" x14ac:dyDescent="0.35">
      <c r="A22" s="40"/>
      <c r="B22" s="12"/>
      <c r="C22" s="12"/>
      <c r="D22" s="12"/>
      <c r="E22" s="41"/>
      <c r="F22" s="41" t="s">
        <v>76</v>
      </c>
      <c r="G22" s="40"/>
      <c r="H22" s="40"/>
      <c r="I22" s="40"/>
      <c r="J22" s="40"/>
      <c r="K22" s="40"/>
      <c r="L22" s="40"/>
    </row>
    <row r="23" spans="1:12" x14ac:dyDescent="0.35">
      <c r="A23" s="40"/>
      <c r="B23" s="25" t="s">
        <v>11</v>
      </c>
      <c r="C23" s="12"/>
      <c r="D23" s="12"/>
      <c r="E23" s="41"/>
      <c r="F23" s="41"/>
      <c r="G23" s="40"/>
      <c r="H23" s="40"/>
      <c r="I23" s="40"/>
      <c r="J23" s="40"/>
      <c r="K23" s="40"/>
      <c r="L23" s="40"/>
    </row>
    <row r="24" spans="1:12" x14ac:dyDescent="0.35">
      <c r="A24" s="40"/>
      <c r="B24" s="12" t="s">
        <v>70</v>
      </c>
      <c r="C24" s="6"/>
      <c r="D24" s="12" t="s">
        <v>12</v>
      </c>
      <c r="E24" s="41"/>
      <c r="F24" s="44" t="s">
        <v>101</v>
      </c>
      <c r="G24" s="40"/>
      <c r="H24" s="40"/>
      <c r="I24" s="40"/>
      <c r="J24" s="40"/>
      <c r="K24" s="40"/>
      <c r="L24" s="40"/>
    </row>
    <row r="25" spans="1:12" x14ac:dyDescent="0.35">
      <c r="A25" s="40"/>
      <c r="B25" s="26" t="s">
        <v>116</v>
      </c>
      <c r="C25" s="22" t="e">
        <f>ROUND(C24/C21,0)</f>
        <v>#DIV/0!</v>
      </c>
      <c r="D25" s="12" t="s">
        <v>13</v>
      </c>
      <c r="E25" s="41"/>
      <c r="F25" s="41" t="s">
        <v>117</v>
      </c>
      <c r="G25" s="40"/>
      <c r="H25" s="40"/>
      <c r="I25" s="40"/>
      <c r="J25" s="40"/>
      <c r="K25" s="40"/>
      <c r="L25" s="40"/>
    </row>
    <row r="26" spans="1:12" x14ac:dyDescent="0.35">
      <c r="A26" s="40"/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</row>
    <row r="27" spans="1:12" x14ac:dyDescent="0.35">
      <c r="A27" s="40"/>
      <c r="B27" s="62" t="s">
        <v>89</v>
      </c>
      <c r="C27" s="40"/>
      <c r="D27" s="40"/>
      <c r="E27" s="40"/>
      <c r="F27" s="40"/>
      <c r="G27" s="40"/>
      <c r="H27" s="40"/>
      <c r="I27" s="40"/>
      <c r="J27" s="40"/>
      <c r="K27" s="40"/>
      <c r="L27" s="40"/>
    </row>
    <row r="28" spans="1:12" x14ac:dyDescent="0.35">
      <c r="A28" s="40"/>
      <c r="B28" s="62" t="s">
        <v>87</v>
      </c>
      <c r="C28" s="40"/>
      <c r="D28" s="40"/>
      <c r="E28" s="40"/>
      <c r="F28" s="40"/>
      <c r="G28" s="40"/>
      <c r="H28" s="40"/>
      <c r="I28" s="40"/>
      <c r="J28" s="40"/>
      <c r="K28" s="40"/>
      <c r="L28" s="40"/>
    </row>
    <row r="29" spans="1:12" x14ac:dyDescent="0.35">
      <c r="A29" s="40"/>
      <c r="B29" s="62" t="s">
        <v>88</v>
      </c>
      <c r="C29" s="40"/>
      <c r="D29" s="40"/>
      <c r="E29" s="40"/>
      <c r="F29" s="40"/>
      <c r="G29" s="40"/>
      <c r="H29" s="40"/>
      <c r="I29" s="40"/>
      <c r="J29" s="40"/>
      <c r="K29" s="40"/>
      <c r="L29" s="40"/>
    </row>
    <row r="30" spans="1:12" x14ac:dyDescent="0.35">
      <c r="A30" s="40"/>
      <c r="B30" s="40"/>
      <c r="C30" s="40"/>
      <c r="D30" s="40"/>
      <c r="E30" s="40"/>
      <c r="F30" s="40"/>
      <c r="G30" s="40"/>
      <c r="H30" s="40"/>
      <c r="I30" s="40"/>
      <c r="J30" s="40"/>
      <c r="K30" s="40"/>
      <c r="L30" s="40"/>
    </row>
  </sheetData>
  <sheetProtection algorithmName="SHA-512" hashValue="z0+bYLS+lChrjhn1HqRf6he5pS98/P1ek5JCwLlWCYWitqNL/BoCDJQ8pd/T6Pnp8eYrEsFYMzfXRoXig1n9fQ==" saltValue="hN808c9NqIGxOH/SNyT2gQ==" spinCount="100000" sheet="1" objects="1" scenarios="1"/>
  <pageMargins left="0.7" right="0.7" top="0.78740157499999996" bottom="0.78740157499999996" header="0.3" footer="0.3"/>
  <pageSetup paperSize="9" scale="87" orientation="landscape" horizontalDpi="1200" verticalDpi="1200" r:id="rId1"/>
  <colBreaks count="1" manualBreakCount="1">
    <brk id="14" max="24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9D9DA-8089-4FA0-A8AB-2D30D8121415}">
  <sheetPr>
    <tabColor theme="9" tint="0.39997558519241921"/>
    <pageSetUpPr fitToPage="1"/>
  </sheetPr>
  <dimension ref="A1:M25"/>
  <sheetViews>
    <sheetView zoomScaleNormal="100" workbookViewId="0">
      <selection activeCell="B2" sqref="B2"/>
    </sheetView>
  </sheetViews>
  <sheetFormatPr baseColWidth="10" defaultRowHeight="14.5" x14ac:dyDescent="0.35"/>
  <cols>
    <col min="1" max="1" width="5.1796875" customWidth="1"/>
    <col min="4" max="4" width="18.36328125" customWidth="1"/>
    <col min="5" max="5" width="12.54296875" bestFit="1" customWidth="1"/>
    <col min="6" max="6" width="1.90625" customWidth="1"/>
    <col min="7" max="7" width="21.36328125" bestFit="1" customWidth="1"/>
    <col min="13" max="13" width="6.1796875" customWidth="1"/>
  </cols>
  <sheetData>
    <row r="1" spans="1:13" x14ac:dyDescent="0.35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</row>
    <row r="2" spans="1:13" ht="19" customHeight="1" x14ac:dyDescent="0.45">
      <c r="A2" s="41"/>
      <c r="B2" s="57" t="s">
        <v>102</v>
      </c>
      <c r="C2" s="52"/>
      <c r="D2" s="52"/>
      <c r="E2" s="52"/>
      <c r="F2" s="52"/>
      <c r="G2" s="52"/>
      <c r="H2" s="52"/>
      <c r="I2" s="52"/>
      <c r="J2" s="52"/>
      <c r="K2" s="52"/>
      <c r="L2" s="68"/>
      <c r="M2" s="69"/>
    </row>
    <row r="3" spans="1:13" x14ac:dyDescent="0.35">
      <c r="A3" s="60"/>
      <c r="B3" s="60"/>
      <c r="C3" s="60"/>
      <c r="D3" s="60"/>
      <c r="E3" s="41"/>
      <c r="F3" s="41"/>
      <c r="G3" s="41"/>
      <c r="H3" s="41"/>
      <c r="I3" s="41"/>
      <c r="J3" s="41"/>
      <c r="K3" s="41"/>
      <c r="L3" s="41"/>
      <c r="M3" s="41"/>
    </row>
    <row r="4" spans="1:13" x14ac:dyDescent="0.35">
      <c r="A4" s="60"/>
      <c r="B4" s="39" t="s">
        <v>109</v>
      </c>
      <c r="C4" s="39"/>
      <c r="D4" s="39"/>
      <c r="E4" s="17" t="s">
        <v>108</v>
      </c>
      <c r="I4" s="41"/>
      <c r="J4" s="41"/>
      <c r="K4" s="41"/>
      <c r="L4" s="41"/>
      <c r="M4" s="41"/>
    </row>
    <row r="5" spans="1:13" x14ac:dyDescent="0.35">
      <c r="A5" s="60"/>
      <c r="B5" s="61"/>
      <c r="C5" s="61"/>
      <c r="D5" s="61"/>
      <c r="E5" s="45"/>
      <c r="F5" s="41"/>
      <c r="G5" s="43" t="s">
        <v>43</v>
      </c>
      <c r="H5" s="41"/>
      <c r="I5" s="41"/>
      <c r="J5" s="41"/>
      <c r="K5" s="41"/>
      <c r="L5" s="41"/>
      <c r="M5" s="41"/>
    </row>
    <row r="6" spans="1:13" x14ac:dyDescent="0.35">
      <c r="A6" s="41"/>
      <c r="B6" s="12" t="s">
        <v>22</v>
      </c>
      <c r="C6" s="12"/>
      <c r="D6" s="12"/>
      <c r="E6" s="27"/>
      <c r="F6" s="41"/>
      <c r="G6" s="41" t="s">
        <v>62</v>
      </c>
      <c r="H6" s="41"/>
      <c r="I6" s="41"/>
      <c r="J6" s="41"/>
      <c r="K6" s="41"/>
      <c r="L6" s="41"/>
      <c r="M6" s="41"/>
    </row>
    <row r="7" spans="1:13" x14ac:dyDescent="0.35">
      <c r="A7" s="41"/>
      <c r="B7" s="12" t="s">
        <v>21</v>
      </c>
      <c r="C7" s="12"/>
      <c r="D7" s="12"/>
      <c r="E7" s="27"/>
      <c r="F7" s="41"/>
      <c r="G7" s="41" t="s">
        <v>61</v>
      </c>
      <c r="H7" s="41"/>
      <c r="I7" s="41"/>
      <c r="J7" s="41"/>
      <c r="K7" s="41"/>
      <c r="L7" s="41"/>
      <c r="M7" s="41"/>
    </row>
    <row r="8" spans="1:13" x14ac:dyDescent="0.35">
      <c r="A8" s="41"/>
      <c r="B8" s="12" t="s">
        <v>19</v>
      </c>
      <c r="C8" s="12"/>
      <c r="D8" s="12"/>
      <c r="E8" s="28"/>
      <c r="F8" s="41"/>
      <c r="G8" s="41" t="s">
        <v>60</v>
      </c>
      <c r="H8" s="41"/>
      <c r="I8" s="41"/>
      <c r="J8" s="41"/>
      <c r="K8" s="41"/>
      <c r="L8" s="41"/>
      <c r="M8" s="41"/>
    </row>
    <row r="9" spans="1:13" x14ac:dyDescent="0.35">
      <c r="A9" s="41"/>
      <c r="B9" s="12" t="s">
        <v>20</v>
      </c>
      <c r="C9" s="12"/>
      <c r="D9" s="12"/>
      <c r="E9" s="28"/>
      <c r="F9" s="41"/>
      <c r="G9" s="41" t="s">
        <v>79</v>
      </c>
      <c r="H9" s="41"/>
      <c r="I9" s="41"/>
      <c r="J9" s="41"/>
      <c r="K9" s="41"/>
      <c r="L9" s="41"/>
      <c r="M9" s="41"/>
    </row>
    <row r="10" spans="1:13" x14ac:dyDescent="0.35">
      <c r="A10" s="41"/>
      <c r="B10" s="12" t="s">
        <v>23</v>
      </c>
      <c r="C10" s="12"/>
      <c r="D10" s="12"/>
      <c r="E10" s="10">
        <f>E7*(E8+E9)</f>
        <v>0</v>
      </c>
      <c r="F10" s="41"/>
      <c r="G10" s="41"/>
      <c r="H10" s="41"/>
      <c r="I10" s="41"/>
      <c r="J10" s="41"/>
      <c r="K10" s="41"/>
      <c r="L10" s="41"/>
      <c r="M10" s="41"/>
    </row>
    <row r="11" spans="1:13" x14ac:dyDescent="0.35">
      <c r="A11" s="41"/>
      <c r="B11" s="12" t="s">
        <v>24</v>
      </c>
      <c r="C11" s="12"/>
      <c r="D11" s="12"/>
      <c r="E11" s="11" t="e">
        <f>E10/E6</f>
        <v>#DIV/0!</v>
      </c>
      <c r="F11" s="41"/>
      <c r="G11" s="41"/>
      <c r="H11" s="41"/>
      <c r="I11" s="41"/>
      <c r="J11" s="41"/>
      <c r="K11" s="41"/>
      <c r="L11" s="41"/>
      <c r="M11" s="41"/>
    </row>
    <row r="12" spans="1:13" ht="18.5" x14ac:dyDescent="0.45">
      <c r="A12" s="41"/>
      <c r="B12" s="13" t="s">
        <v>33</v>
      </c>
      <c r="C12" s="12"/>
      <c r="D12" s="12"/>
      <c r="E12" s="12"/>
      <c r="F12" s="41"/>
      <c r="G12" s="41" t="s">
        <v>93</v>
      </c>
      <c r="H12" s="41"/>
      <c r="I12" s="41"/>
      <c r="J12" s="41"/>
      <c r="K12" s="41"/>
      <c r="L12" s="41"/>
      <c r="M12" s="41"/>
    </row>
    <row r="13" spans="1:13" x14ac:dyDescent="0.35">
      <c r="A13" s="41"/>
      <c r="B13" s="12" t="s">
        <v>118</v>
      </c>
      <c r="C13" s="12"/>
      <c r="D13" s="12"/>
      <c r="E13" s="11" t="e">
        <f>'Tab. 1 Kosten Verluste LH'!C21</f>
        <v>#DIV/0!</v>
      </c>
      <c r="F13" s="41"/>
      <c r="G13" s="41" t="s">
        <v>34</v>
      </c>
      <c r="H13" s="41"/>
      <c r="I13" s="41"/>
      <c r="J13" s="41"/>
      <c r="K13" s="41"/>
      <c r="L13" s="41"/>
      <c r="M13" s="41"/>
    </row>
    <row r="14" spans="1:13" x14ac:dyDescent="0.35">
      <c r="A14" s="41"/>
      <c r="B14" s="12" t="s">
        <v>73</v>
      </c>
      <c r="C14" s="12"/>
      <c r="D14" s="12"/>
      <c r="E14" s="29"/>
      <c r="F14" s="41"/>
      <c r="G14" s="41" t="s">
        <v>77</v>
      </c>
      <c r="H14" s="41"/>
      <c r="I14" s="41"/>
      <c r="J14" s="41"/>
      <c r="K14" s="41"/>
      <c r="L14" s="41"/>
      <c r="M14" s="41"/>
    </row>
    <row r="15" spans="1:13" x14ac:dyDescent="0.35">
      <c r="A15" s="41"/>
      <c r="B15" s="12" t="s">
        <v>119</v>
      </c>
      <c r="C15" s="12"/>
      <c r="D15" s="12"/>
      <c r="E15" s="16">
        <f>E6*E14</f>
        <v>0</v>
      </c>
      <c r="F15" s="41"/>
      <c r="G15" s="41" t="s">
        <v>120</v>
      </c>
      <c r="H15" s="41"/>
      <c r="I15" s="41"/>
      <c r="J15" s="41"/>
      <c r="K15" s="41"/>
      <c r="L15" s="41"/>
      <c r="M15" s="41"/>
    </row>
    <row r="16" spans="1:13" x14ac:dyDescent="0.35">
      <c r="A16" s="41"/>
      <c r="B16" s="12" t="s">
        <v>35</v>
      </c>
      <c r="C16" s="12"/>
      <c r="D16" s="12"/>
      <c r="E16" s="14">
        <f>'Tab. 1 Kosten Verluste LH'!C6</f>
        <v>0</v>
      </c>
      <c r="F16" s="41"/>
      <c r="G16" s="41" t="s">
        <v>34</v>
      </c>
      <c r="H16" s="41"/>
      <c r="I16" s="41"/>
      <c r="J16" s="41"/>
      <c r="K16" s="41"/>
      <c r="L16" s="41"/>
      <c r="M16" s="41"/>
    </row>
    <row r="17" spans="1:13" x14ac:dyDescent="0.35">
      <c r="A17" s="41"/>
      <c r="B17" s="12" t="s">
        <v>94</v>
      </c>
      <c r="C17" s="12"/>
      <c r="D17" s="12"/>
      <c r="E17" s="10" t="e">
        <f>E15*E13</f>
        <v>#DIV/0!</v>
      </c>
      <c r="F17" s="41"/>
      <c r="G17" s="41" t="s">
        <v>96</v>
      </c>
      <c r="H17" s="41"/>
      <c r="I17" s="41"/>
      <c r="J17" s="41"/>
      <c r="K17" s="41"/>
      <c r="L17" s="41"/>
      <c r="M17" s="41"/>
    </row>
    <row r="18" spans="1:13" x14ac:dyDescent="0.35">
      <c r="A18" s="41"/>
      <c r="B18" s="12" t="s">
        <v>95</v>
      </c>
      <c r="C18" s="12"/>
      <c r="D18" s="12"/>
      <c r="E18" s="15" t="e">
        <f>E10/(E17/E16*12)</f>
        <v>#DIV/0!</v>
      </c>
      <c r="F18" s="41"/>
      <c r="G18" s="41" t="s">
        <v>78</v>
      </c>
      <c r="H18" s="41"/>
      <c r="I18" s="41"/>
      <c r="J18" s="41"/>
      <c r="K18" s="41"/>
      <c r="L18" s="41"/>
      <c r="M18" s="41"/>
    </row>
    <row r="19" spans="1:13" x14ac:dyDescent="0.35">
      <c r="A19" s="41"/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</row>
    <row r="20" spans="1:13" x14ac:dyDescent="0.35">
      <c r="A20" s="41"/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</row>
    <row r="21" spans="1:13" x14ac:dyDescent="0.35">
      <c r="A21" s="41"/>
      <c r="B21" s="62" t="s">
        <v>89</v>
      </c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</row>
    <row r="22" spans="1:13" x14ac:dyDescent="0.35">
      <c r="A22" s="41"/>
      <c r="B22" s="62" t="s">
        <v>87</v>
      </c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</row>
    <row r="23" spans="1:13" x14ac:dyDescent="0.35">
      <c r="A23" s="41"/>
      <c r="B23" s="62" t="s">
        <v>88</v>
      </c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3" x14ac:dyDescent="0.35">
      <c r="A24" s="41"/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</row>
    <row r="25" spans="1:13" x14ac:dyDescent="0.35">
      <c r="A25" s="41"/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</row>
  </sheetData>
  <sheetProtection algorithmName="SHA-512" hashValue="20oQwJjVVjgMKN4xMEL6blxquNXAr84A0eXbbrhpO715vRrPAjzQCCdS7AETv7e2qeCyXCHjDZmjTnnUhFrCcw==" saltValue="VAoQyKIMnvIz+QBNLJkmTw==" spinCount="100000" sheet="1" objects="1" scenarios="1"/>
  <mergeCells count="1">
    <mergeCell ref="L2:M2"/>
  </mergeCells>
  <pageMargins left="0.7" right="0.7" top="0.78740157499999996" bottom="0.78740157499999996" header="0.3" footer="0.3"/>
  <pageSetup paperSize="9" scale="93" orientation="landscape" horizont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DF2B8B-80C0-4CE9-9DC9-F0F9309E7EFD}">
  <sheetPr>
    <tabColor theme="4" tint="0.39997558519241921"/>
    <pageSetUpPr fitToPage="1"/>
  </sheetPr>
  <dimension ref="A1:O43"/>
  <sheetViews>
    <sheetView zoomScale="93" zoomScaleNormal="93" workbookViewId="0">
      <selection activeCell="B2" sqref="B2"/>
    </sheetView>
  </sheetViews>
  <sheetFormatPr baseColWidth="10" defaultRowHeight="14.5" x14ac:dyDescent="0.35"/>
  <cols>
    <col min="1" max="1" width="7.453125" customWidth="1"/>
    <col min="2" max="2" width="29" customWidth="1"/>
    <col min="3" max="3" width="30.7265625" customWidth="1"/>
    <col min="4" max="4" width="16.36328125" customWidth="1"/>
    <col min="5" max="5" width="14.1796875" bestFit="1" customWidth="1"/>
    <col min="8" max="8" width="2.26953125" customWidth="1"/>
  </cols>
  <sheetData>
    <row r="1" spans="1:15" x14ac:dyDescent="0.35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</row>
    <row r="2" spans="1:15" ht="18.5" x14ac:dyDescent="0.45">
      <c r="A2" s="41"/>
      <c r="B2" s="56" t="s">
        <v>105</v>
      </c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41"/>
    </row>
    <row r="3" spans="1:15" ht="18.5" x14ac:dyDescent="0.45">
      <c r="A3" s="41"/>
      <c r="B3" s="42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</row>
    <row r="4" spans="1:15" x14ac:dyDescent="0.35">
      <c r="A4" s="41"/>
      <c r="B4" s="63" t="s">
        <v>109</v>
      </c>
      <c r="C4" s="44" t="s">
        <v>108</v>
      </c>
      <c r="D4" s="47"/>
      <c r="E4" s="47"/>
      <c r="F4" s="41"/>
      <c r="G4" s="41"/>
      <c r="H4" s="41"/>
      <c r="I4" s="41"/>
      <c r="J4" s="41"/>
      <c r="K4" s="41"/>
      <c r="L4" s="41"/>
      <c r="M4" s="41"/>
      <c r="N4" s="41"/>
      <c r="O4" s="41"/>
    </row>
    <row r="5" spans="1:15" ht="15.5" x14ac:dyDescent="0.35">
      <c r="A5" s="41"/>
      <c r="B5" s="30" t="s">
        <v>56</v>
      </c>
      <c r="C5" s="31"/>
      <c r="D5" s="31"/>
      <c r="E5" s="31"/>
      <c r="F5" s="46"/>
      <c r="G5" s="46"/>
      <c r="H5" s="41"/>
      <c r="I5" s="41"/>
      <c r="J5" s="41"/>
      <c r="K5" s="41"/>
      <c r="L5" s="41"/>
      <c r="M5" s="41"/>
      <c r="N5" s="41"/>
      <c r="O5" s="41"/>
    </row>
    <row r="6" spans="1:15" x14ac:dyDescent="0.35">
      <c r="A6" s="41"/>
      <c r="B6" s="25" t="s">
        <v>14</v>
      </c>
      <c r="C6" s="25" t="s">
        <v>15</v>
      </c>
      <c r="D6" s="12"/>
      <c r="E6" s="12"/>
      <c r="F6" s="12"/>
      <c r="G6" s="12"/>
      <c r="H6" s="41"/>
      <c r="I6" s="43" t="s">
        <v>43</v>
      </c>
      <c r="J6" s="41"/>
      <c r="K6" s="41"/>
      <c r="L6" s="41"/>
      <c r="M6" s="41"/>
      <c r="N6" s="41"/>
      <c r="O6" s="41"/>
    </row>
    <row r="7" spans="1:15" x14ac:dyDescent="0.35">
      <c r="A7" s="41"/>
      <c r="B7" s="12" t="s">
        <v>25</v>
      </c>
      <c r="C7" s="12"/>
      <c r="D7" s="12"/>
      <c r="E7" s="37"/>
      <c r="F7" s="12"/>
      <c r="G7" s="12"/>
      <c r="H7" s="41"/>
      <c r="I7" s="41"/>
      <c r="J7" s="41"/>
      <c r="K7" s="41"/>
      <c r="L7" s="41"/>
      <c r="M7" s="41"/>
      <c r="N7" s="41"/>
      <c r="O7" s="41"/>
    </row>
    <row r="8" spans="1:15" x14ac:dyDescent="0.35">
      <c r="A8" s="41"/>
      <c r="B8" s="12" t="s">
        <v>47</v>
      </c>
      <c r="C8" s="5"/>
      <c r="D8" s="12"/>
      <c r="E8" s="5"/>
      <c r="F8" s="12"/>
      <c r="G8" s="12"/>
      <c r="H8" s="41"/>
      <c r="I8" s="41" t="s">
        <v>49</v>
      </c>
      <c r="J8" s="41"/>
      <c r="K8" s="41"/>
      <c r="L8" s="41"/>
      <c r="M8" s="41"/>
      <c r="N8" s="41"/>
      <c r="O8" s="41"/>
    </row>
    <row r="9" spans="1:15" x14ac:dyDescent="0.35">
      <c r="A9" s="41"/>
      <c r="B9" s="12" t="s">
        <v>48</v>
      </c>
      <c r="C9" s="5"/>
      <c r="D9" s="12"/>
      <c r="E9" s="5"/>
      <c r="F9" s="12"/>
      <c r="G9" s="12"/>
      <c r="H9" s="41"/>
      <c r="I9" s="41" t="s">
        <v>121</v>
      </c>
      <c r="J9" s="41"/>
      <c r="K9" s="41"/>
      <c r="L9" s="41"/>
      <c r="M9" s="41"/>
      <c r="N9" s="41"/>
      <c r="O9" s="41"/>
    </row>
    <row r="10" spans="1:15" x14ac:dyDescent="0.35">
      <c r="A10" s="41"/>
      <c r="B10" s="12" t="s">
        <v>37</v>
      </c>
      <c r="C10" s="12"/>
      <c r="D10" s="12"/>
      <c r="E10" s="32">
        <f>365*E8+E9</f>
        <v>0</v>
      </c>
      <c r="F10" s="12"/>
      <c r="G10" s="12"/>
      <c r="H10" s="41"/>
      <c r="I10" s="41"/>
      <c r="J10" s="41"/>
      <c r="K10" s="41"/>
      <c r="L10" s="41"/>
      <c r="M10" s="41"/>
      <c r="N10" s="41"/>
      <c r="O10" s="41"/>
    </row>
    <row r="11" spans="1:15" x14ac:dyDescent="0.35">
      <c r="A11" s="41"/>
      <c r="B11" s="12" t="s">
        <v>36</v>
      </c>
      <c r="C11" s="12"/>
      <c r="D11" s="12"/>
      <c r="E11" s="33">
        <f>E10*E7</f>
        <v>0</v>
      </c>
      <c r="F11" s="12"/>
      <c r="G11" s="12"/>
      <c r="H11" s="41"/>
      <c r="I11" s="41" t="s">
        <v>80</v>
      </c>
      <c r="J11" s="41"/>
      <c r="K11" s="41"/>
      <c r="L11" s="41"/>
      <c r="M11" s="41"/>
      <c r="N11" s="41"/>
      <c r="O11" s="41"/>
    </row>
    <row r="12" spans="1:15" x14ac:dyDescent="0.35">
      <c r="A12" s="41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  <c r="O12" s="41"/>
    </row>
    <row r="13" spans="1:15" x14ac:dyDescent="0.35">
      <c r="A13" s="41"/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</row>
    <row r="14" spans="1:15" ht="15.5" x14ac:dyDescent="0.35">
      <c r="A14" s="41"/>
      <c r="B14" s="30" t="s">
        <v>57</v>
      </c>
      <c r="C14" s="31"/>
      <c r="D14" s="70" t="s">
        <v>52</v>
      </c>
      <c r="E14" s="31"/>
      <c r="F14" s="31"/>
      <c r="G14" s="31"/>
      <c r="H14" s="41"/>
      <c r="I14" s="41"/>
      <c r="J14" s="41"/>
      <c r="K14" s="41"/>
      <c r="L14" s="41"/>
      <c r="M14" s="41"/>
      <c r="N14" s="41"/>
      <c r="O14" s="41"/>
    </row>
    <row r="15" spans="1:15" x14ac:dyDescent="0.35">
      <c r="A15" s="41"/>
      <c r="B15" s="34" t="s">
        <v>14</v>
      </c>
      <c r="C15" s="34" t="s">
        <v>15</v>
      </c>
      <c r="D15" s="71"/>
      <c r="E15" s="34" t="s">
        <v>31</v>
      </c>
      <c r="F15" s="34" t="s">
        <v>30</v>
      </c>
      <c r="G15" s="34" t="s">
        <v>51</v>
      </c>
      <c r="H15" s="43"/>
      <c r="I15" s="41" t="s">
        <v>122</v>
      </c>
      <c r="J15" s="41"/>
      <c r="K15" s="41"/>
      <c r="L15" s="41"/>
      <c r="M15" s="41"/>
      <c r="N15" s="41"/>
      <c r="O15" s="41"/>
    </row>
    <row r="16" spans="1:15" x14ac:dyDescent="0.35">
      <c r="A16" s="41"/>
      <c r="B16" s="12" t="s">
        <v>17</v>
      </c>
      <c r="C16" s="5"/>
      <c r="D16" s="5"/>
      <c r="E16" s="6"/>
      <c r="F16" s="5"/>
      <c r="G16" s="35" t="e">
        <f>F16*E16/D16</f>
        <v>#DIV/0!</v>
      </c>
      <c r="H16" s="41"/>
      <c r="I16" s="41" t="s">
        <v>81</v>
      </c>
      <c r="J16" s="41"/>
      <c r="K16" s="41"/>
      <c r="L16" s="41"/>
      <c r="M16" s="41"/>
      <c r="N16" s="41"/>
      <c r="O16" s="41"/>
    </row>
    <row r="17" spans="1:15" x14ac:dyDescent="0.35">
      <c r="A17" s="41"/>
      <c r="B17" s="12"/>
      <c r="C17" s="12"/>
      <c r="D17" s="12"/>
      <c r="E17" s="25" t="s">
        <v>16</v>
      </c>
      <c r="F17" s="25" t="s">
        <v>54</v>
      </c>
      <c r="G17" s="25"/>
      <c r="H17" s="41"/>
      <c r="I17" s="41"/>
      <c r="J17" s="41"/>
      <c r="K17" s="41"/>
      <c r="L17" s="41"/>
      <c r="M17" s="41"/>
      <c r="N17" s="41"/>
      <c r="O17" s="41"/>
    </row>
    <row r="18" spans="1:15" x14ac:dyDescent="0.35">
      <c r="A18" s="41"/>
      <c r="B18" s="12" t="s">
        <v>82</v>
      </c>
      <c r="C18" s="5"/>
      <c r="D18" s="12"/>
      <c r="E18" s="6"/>
      <c r="F18" s="5"/>
      <c r="G18" s="35">
        <f>F18*E18</f>
        <v>0</v>
      </c>
      <c r="H18" s="41"/>
      <c r="I18" s="41" t="s">
        <v>50</v>
      </c>
      <c r="J18" s="41"/>
      <c r="K18" s="41"/>
      <c r="L18" s="41"/>
      <c r="M18" s="41"/>
      <c r="N18" s="41"/>
      <c r="O18" s="41"/>
    </row>
    <row r="19" spans="1:15" x14ac:dyDescent="0.35">
      <c r="A19" s="41"/>
      <c r="B19" s="12" t="s">
        <v>83</v>
      </c>
      <c r="C19" s="5"/>
      <c r="D19" s="12"/>
      <c r="E19" s="6"/>
      <c r="F19" s="5"/>
      <c r="G19" s="35">
        <f>F19*E19</f>
        <v>0</v>
      </c>
      <c r="H19" s="41"/>
      <c r="I19" s="41" t="s">
        <v>74</v>
      </c>
      <c r="J19" s="41"/>
      <c r="K19" s="41"/>
      <c r="L19" s="41"/>
      <c r="M19" s="41"/>
      <c r="N19" s="41"/>
      <c r="O19" s="41"/>
    </row>
    <row r="20" spans="1:15" x14ac:dyDescent="0.35">
      <c r="A20" s="41"/>
      <c r="B20" s="12" t="s">
        <v>18</v>
      </c>
      <c r="C20" s="5"/>
      <c r="D20" s="12"/>
      <c r="E20" s="6"/>
      <c r="F20" s="5"/>
      <c r="G20" s="35">
        <f>F20*E20</f>
        <v>0</v>
      </c>
      <c r="H20" s="41"/>
      <c r="I20" s="41" t="s">
        <v>53</v>
      </c>
      <c r="J20" s="41"/>
      <c r="K20" s="41"/>
      <c r="L20" s="41"/>
      <c r="M20" s="41"/>
      <c r="N20" s="41"/>
      <c r="O20" s="41"/>
    </row>
    <row r="21" spans="1:15" x14ac:dyDescent="0.35">
      <c r="A21" s="41"/>
      <c r="B21" s="12" t="s">
        <v>123</v>
      </c>
      <c r="C21" s="5"/>
      <c r="D21" s="12"/>
      <c r="E21" s="6"/>
      <c r="F21" s="5"/>
      <c r="G21" s="35">
        <f>F21*E21</f>
        <v>0</v>
      </c>
      <c r="H21" s="41"/>
      <c r="I21" s="41" t="s">
        <v>124</v>
      </c>
      <c r="J21" s="41"/>
      <c r="K21" s="41"/>
      <c r="L21" s="41"/>
      <c r="M21" s="41"/>
      <c r="N21" s="41"/>
      <c r="O21" s="41"/>
    </row>
    <row r="22" spans="1:15" x14ac:dyDescent="0.35">
      <c r="A22" s="41"/>
      <c r="B22" s="12" t="s">
        <v>26</v>
      </c>
      <c r="C22" s="12"/>
      <c r="D22" s="12"/>
      <c r="E22" s="12"/>
      <c r="F22" s="12"/>
      <c r="G22" s="35">
        <f>E11</f>
        <v>0</v>
      </c>
      <c r="H22" s="41"/>
      <c r="I22" s="41" t="s">
        <v>84</v>
      </c>
      <c r="J22" s="41"/>
      <c r="K22" s="41"/>
      <c r="L22" s="41"/>
      <c r="M22" s="41"/>
      <c r="N22" s="41"/>
      <c r="O22" s="41"/>
    </row>
    <row r="23" spans="1:15" x14ac:dyDescent="0.35">
      <c r="A23" s="41"/>
      <c r="B23" s="12" t="s">
        <v>38</v>
      </c>
      <c r="C23" s="12"/>
      <c r="D23" s="12"/>
      <c r="E23" s="12"/>
      <c r="F23" s="12"/>
      <c r="G23" s="35" t="e">
        <f>SUM(G16:G22)</f>
        <v>#DIV/0!</v>
      </c>
      <c r="H23" s="41"/>
      <c r="I23" s="41"/>
      <c r="J23" s="41"/>
      <c r="K23" s="41"/>
      <c r="L23" s="41"/>
      <c r="M23" s="41"/>
      <c r="N23" s="41"/>
      <c r="O23" s="41"/>
    </row>
    <row r="24" spans="1:15" x14ac:dyDescent="0.35">
      <c r="A24" s="41"/>
      <c r="H24" s="41"/>
      <c r="I24" s="41"/>
      <c r="J24" s="41"/>
      <c r="K24" s="41"/>
      <c r="L24" s="41"/>
      <c r="M24" s="41"/>
      <c r="N24" s="41"/>
      <c r="O24" s="41"/>
    </row>
    <row r="25" spans="1:15" ht="15.5" x14ac:dyDescent="0.35">
      <c r="A25" s="41"/>
      <c r="B25" s="30" t="s">
        <v>58</v>
      </c>
      <c r="C25" s="34" t="s">
        <v>15</v>
      </c>
      <c r="D25" s="31"/>
      <c r="E25" s="34" t="s">
        <v>125</v>
      </c>
      <c r="F25" s="34" t="s">
        <v>27</v>
      </c>
      <c r="G25" s="34" t="s">
        <v>51</v>
      </c>
      <c r="H25" s="41"/>
      <c r="I25" s="41" t="s">
        <v>126</v>
      </c>
      <c r="J25" s="41"/>
      <c r="K25" s="41"/>
      <c r="L25" s="41"/>
      <c r="M25" s="41"/>
      <c r="N25" s="41"/>
      <c r="O25" s="41"/>
    </row>
    <row r="26" spans="1:15" x14ac:dyDescent="0.35">
      <c r="A26" s="41"/>
      <c r="B26" s="12" t="s">
        <v>32</v>
      </c>
      <c r="C26" s="5"/>
      <c r="D26" s="12"/>
      <c r="E26" s="5"/>
      <c r="F26" s="38"/>
      <c r="G26" s="36" t="e">
        <f>F26/E26</f>
        <v>#DIV/0!</v>
      </c>
      <c r="H26" s="41"/>
      <c r="I26" s="41" t="s">
        <v>127</v>
      </c>
      <c r="J26" s="41"/>
      <c r="K26" s="41"/>
      <c r="L26" s="41"/>
      <c r="M26" s="41"/>
      <c r="N26" s="41"/>
      <c r="O26" s="41"/>
    </row>
    <row r="27" spans="1:15" x14ac:dyDescent="0.35">
      <c r="A27" s="41"/>
      <c r="B27" s="12" t="s">
        <v>28</v>
      </c>
      <c r="C27" s="5"/>
      <c r="D27" s="12"/>
      <c r="E27" s="5"/>
      <c r="F27" s="38"/>
      <c r="G27" s="36" t="e">
        <f>F27/E27</f>
        <v>#DIV/0!</v>
      </c>
      <c r="H27" s="41"/>
      <c r="I27" s="41" t="s">
        <v>55</v>
      </c>
      <c r="J27" s="41"/>
      <c r="K27" s="41"/>
      <c r="L27" s="41"/>
      <c r="M27" s="41"/>
      <c r="N27" s="41"/>
      <c r="O27" s="41"/>
    </row>
    <row r="28" spans="1:15" x14ac:dyDescent="0.35">
      <c r="A28" s="41"/>
      <c r="B28" s="12" t="s">
        <v>39</v>
      </c>
      <c r="C28" s="12"/>
      <c r="D28" s="12"/>
      <c r="E28" s="12"/>
      <c r="F28" s="12"/>
      <c r="G28" s="35" t="e">
        <f>SUM(G26:G27)</f>
        <v>#DIV/0!</v>
      </c>
      <c r="H28" s="41"/>
      <c r="I28" s="41"/>
      <c r="J28" s="41"/>
      <c r="K28" s="41"/>
      <c r="L28" s="41"/>
      <c r="M28" s="41"/>
      <c r="N28" s="41"/>
      <c r="O28" s="41"/>
    </row>
    <row r="29" spans="1:15" x14ac:dyDescent="0.35">
      <c r="A29" s="41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</row>
    <row r="30" spans="1:15" x14ac:dyDescent="0.35">
      <c r="A30" s="41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  <c r="O30" s="41"/>
    </row>
    <row r="31" spans="1:15" ht="15.5" x14ac:dyDescent="0.35">
      <c r="A31" s="41"/>
      <c r="B31" s="30" t="s">
        <v>59</v>
      </c>
      <c r="C31" s="31"/>
      <c r="D31" s="3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</row>
    <row r="32" spans="1:15" x14ac:dyDescent="0.35">
      <c r="A32" s="41"/>
      <c r="B32" s="12" t="s">
        <v>29</v>
      </c>
      <c r="C32" s="12"/>
      <c r="D32" s="36">
        <f>E11</f>
        <v>0</v>
      </c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</row>
    <row r="33" spans="1:15" x14ac:dyDescent="0.35">
      <c r="A33" s="41"/>
      <c r="B33" s="12" t="s">
        <v>40</v>
      </c>
      <c r="C33" s="12"/>
      <c r="D33" s="36" t="e">
        <f>G23-D32</f>
        <v>#DIV/0!</v>
      </c>
      <c r="E33" s="41"/>
      <c r="F33" s="41"/>
      <c r="G33" s="41"/>
      <c r="H33" s="41"/>
      <c r="I33" s="41"/>
      <c r="J33" s="41"/>
      <c r="K33" s="41"/>
      <c r="L33" s="41"/>
      <c r="M33" s="41"/>
      <c r="N33" s="41"/>
      <c r="O33" s="41"/>
    </row>
    <row r="34" spans="1:15" x14ac:dyDescent="0.35">
      <c r="A34" s="41"/>
      <c r="B34" s="12" t="s">
        <v>41</v>
      </c>
      <c r="C34" s="12"/>
      <c r="D34" s="36" t="e">
        <f>G28</f>
        <v>#DIV/0!</v>
      </c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</row>
    <row r="35" spans="1:15" x14ac:dyDescent="0.35">
      <c r="A35" s="41"/>
      <c r="B35" s="12" t="s">
        <v>42</v>
      </c>
      <c r="C35" s="12"/>
      <c r="D35" s="36" t="e">
        <f>SUM(D32:D34)</f>
        <v>#DIV/0!</v>
      </c>
      <c r="E35" s="44" t="s">
        <v>128</v>
      </c>
      <c r="F35" s="41"/>
      <c r="G35" s="41"/>
      <c r="H35" s="41"/>
      <c r="I35" s="41"/>
      <c r="J35" s="41"/>
      <c r="K35" s="41"/>
      <c r="L35" s="41"/>
      <c r="M35" s="41"/>
      <c r="N35" s="41"/>
      <c r="O35" s="41"/>
    </row>
    <row r="36" spans="1:15" x14ac:dyDescent="0.35">
      <c r="A36" s="41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</row>
    <row r="37" spans="1:15" x14ac:dyDescent="0.35">
      <c r="A37" s="41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</row>
    <row r="38" spans="1:15" x14ac:dyDescent="0.35">
      <c r="A38" s="41"/>
      <c r="B38" s="62" t="s">
        <v>89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</row>
    <row r="39" spans="1:15" x14ac:dyDescent="0.35">
      <c r="A39" s="41"/>
      <c r="B39" s="62" t="s">
        <v>87</v>
      </c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</row>
    <row r="40" spans="1:15" x14ac:dyDescent="0.35">
      <c r="A40" s="41"/>
      <c r="B40" s="62" t="s">
        <v>88</v>
      </c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</row>
    <row r="41" spans="1:15" x14ac:dyDescent="0.35">
      <c r="A41" s="41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</row>
    <row r="42" spans="1:15" x14ac:dyDescent="0.35">
      <c r="A42" s="41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</row>
    <row r="43" spans="1:15" x14ac:dyDescent="0.35">
      <c r="A43" s="41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</row>
  </sheetData>
  <sheetProtection algorithmName="SHA-512" hashValue="uGAZf6HgCJw9sXSwuzt6A/OvMWv5aIpgvJtpbJlGeSC0SdqOMIIXAE2f6c/nxGh1EnMm1upasuIZiLvK09ivlw==" saltValue="1BdZuDJr+vEzrXliJFCXVA==" spinCount="100000" sheet="1" objects="1" scenarios="1"/>
  <mergeCells count="1">
    <mergeCell ref="D14:D15"/>
  </mergeCells>
  <pageMargins left="0.7" right="0.7" top="0.78740157499999996" bottom="0.78740157499999996" header="0.3" footer="0.3"/>
  <pageSetup paperSize="9" scale="66"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1</vt:i4>
      </vt:variant>
    </vt:vector>
  </HeadingPairs>
  <TitlesOfParts>
    <vt:vector size="5" baseType="lpstr">
      <vt:lpstr>Anleitung</vt:lpstr>
      <vt:lpstr>Tab. 1 Kosten Verluste LH</vt:lpstr>
      <vt:lpstr>Tab. 2 Kosten Zaunbau</vt:lpstr>
      <vt:lpstr>Tab. 3 Kosten Herdenschutz</vt:lpstr>
      <vt:lpstr>'Tab. 1 Kosten Verluste LH'!Druckbereich</vt:lpstr>
    </vt:vector>
  </TitlesOfParts>
  <Company>Bioland e.V.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Steffen Joost-Meyer zu Bakum</dc:creator>
  <cp:lastModifiedBy>Keppler, Dr. Christiane (LLH)</cp:lastModifiedBy>
  <cp:lastPrinted>2024-12-09T12:01:19Z</cp:lastPrinted>
  <dcterms:created xsi:type="dcterms:W3CDTF">2021-02-24T11:23:11Z</dcterms:created>
  <dcterms:modified xsi:type="dcterms:W3CDTF">2024-12-09T13:47:54Z</dcterms:modified>
</cp:coreProperties>
</file>